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" yWindow="30" windowWidth="9540" windowHeight="11550" activeTab="3"/>
  </bookViews>
  <sheets>
    <sheet name="прил 5" sheetId="31" r:id="rId1"/>
    <sheet name="прил 7" sheetId="33" r:id="rId2"/>
    <sheet name="прил 6" sheetId="34" r:id="rId3"/>
    <sheet name="прил 9" sheetId="35" r:id="rId4"/>
  </sheets>
  <definedNames>
    <definedName name="_xlnm._FilterDatabase" localSheetId="0" hidden="1">'прил 5'!$A$8:$G$86</definedName>
    <definedName name="_xlnm.Print_Area" localSheetId="0">'прил 5'!$A$1:$U$86</definedName>
    <definedName name="_xlnm.Print_Area" localSheetId="2">'прил 6'!$A$1:$H$62</definedName>
    <definedName name="_xlnm.Print_Area" localSheetId="1">'прил 7'!$A$1:$H$80</definedName>
    <definedName name="_xlnm.Print_Area" localSheetId="3">'прил 9'!$A$1:$J$92</definedName>
  </definedNames>
  <calcPr calcId="124519"/>
</workbook>
</file>

<file path=xl/calcChain.xml><?xml version="1.0" encoding="utf-8"?>
<calcChain xmlns="http://schemas.openxmlformats.org/spreadsheetml/2006/main">
  <c r="H28" i="33"/>
  <c r="I28" i="34"/>
  <c r="J28"/>
  <c r="L28"/>
  <c r="K28" s="1"/>
  <c r="M28"/>
  <c r="N28"/>
  <c r="O28"/>
  <c r="P28"/>
  <c r="Q28"/>
  <c r="R28"/>
  <c r="G28"/>
  <c r="I29" i="35" l="1"/>
  <c r="H29"/>
  <c r="H18" i="34"/>
  <c r="G18"/>
  <c r="G22" i="31"/>
  <c r="G20" s="1"/>
  <c r="G19" s="1"/>
  <c r="J22"/>
  <c r="H43" i="34"/>
  <c r="H42" s="1"/>
  <c r="H41" s="1"/>
  <c r="H39" s="1"/>
  <c r="G43"/>
  <c r="G42" s="1"/>
  <c r="G41" s="1"/>
  <c r="G39" s="1"/>
  <c r="H61"/>
  <c r="H60" s="1"/>
  <c r="G61"/>
  <c r="G60" s="1"/>
  <c r="H36"/>
  <c r="H35" s="1"/>
  <c r="H34" s="1"/>
  <c r="H17" s="1"/>
  <c r="H16" s="1"/>
  <c r="G36"/>
  <c r="G35"/>
  <c r="G34" s="1"/>
  <c r="H32"/>
  <c r="H29" s="1"/>
  <c r="G32"/>
  <c r="G29" s="1"/>
  <c r="H25"/>
  <c r="H24"/>
  <c r="G25"/>
  <c r="G24"/>
  <c r="H20"/>
  <c r="H19" s="1"/>
  <c r="G20"/>
  <c r="G19" s="1"/>
  <c r="G14"/>
  <c r="G13" s="1"/>
  <c r="G12" s="1"/>
  <c r="G11" s="1"/>
  <c r="H14"/>
  <c r="H13" s="1"/>
  <c r="H12" s="1"/>
  <c r="H11" s="1"/>
  <c r="I91" i="35"/>
  <c r="I90"/>
  <c r="I54"/>
  <c r="I53" s="1"/>
  <c r="I52" s="1"/>
  <c r="T54"/>
  <c r="T53"/>
  <c r="T52" s="1"/>
  <c r="U54"/>
  <c r="U53"/>
  <c r="U52" s="1"/>
  <c r="V54"/>
  <c r="V53"/>
  <c r="V52" s="1"/>
  <c r="W54"/>
  <c r="W53"/>
  <c r="W52"/>
  <c r="X54"/>
  <c r="X53"/>
  <c r="X52" s="1"/>
  <c r="Y54"/>
  <c r="Y53"/>
  <c r="Y52" s="1"/>
  <c r="Z54"/>
  <c r="Z53"/>
  <c r="Z52" s="1"/>
  <c r="AA54"/>
  <c r="AA53"/>
  <c r="AA52"/>
  <c r="AB54"/>
  <c r="AB53"/>
  <c r="AB52" s="1"/>
  <c r="I44"/>
  <c r="I40"/>
  <c r="I39"/>
  <c r="T40"/>
  <c r="T39"/>
  <c r="U40"/>
  <c r="U39"/>
  <c r="V40"/>
  <c r="V39"/>
  <c r="W40"/>
  <c r="W39"/>
  <c r="X40"/>
  <c r="X39"/>
  <c r="Y40"/>
  <c r="Y39"/>
  <c r="Z40"/>
  <c r="Z39"/>
  <c r="AA40"/>
  <c r="AA39"/>
  <c r="AB40"/>
  <c r="AB39"/>
  <c r="I35"/>
  <c r="I34"/>
  <c r="J35"/>
  <c r="J34"/>
  <c r="K35"/>
  <c r="K34"/>
  <c r="L35"/>
  <c r="L34"/>
  <c r="M35"/>
  <c r="M34"/>
  <c r="N35"/>
  <c r="N34"/>
  <c r="O35"/>
  <c r="O34"/>
  <c r="P35"/>
  <c r="P34"/>
  <c r="Q35"/>
  <c r="Q34"/>
  <c r="R35"/>
  <c r="R34"/>
  <c r="S35"/>
  <c r="S34"/>
  <c r="T35"/>
  <c r="T34"/>
  <c r="U35"/>
  <c r="U34"/>
  <c r="V35"/>
  <c r="V34"/>
  <c r="W35"/>
  <c r="W34"/>
  <c r="W16"/>
  <c r="X35"/>
  <c r="X34"/>
  <c r="Y35"/>
  <c r="Y34"/>
  <c r="Y17"/>
  <c r="Z35"/>
  <c r="Z34"/>
  <c r="AA35"/>
  <c r="AA34"/>
  <c r="AB35"/>
  <c r="AB34"/>
  <c r="I25"/>
  <c r="I24" s="1"/>
  <c r="T25"/>
  <c r="T24"/>
  <c r="U25"/>
  <c r="U24"/>
  <c r="V25"/>
  <c r="V24"/>
  <c r="W25"/>
  <c r="W24"/>
  <c r="X25"/>
  <c r="X24"/>
  <c r="Y25"/>
  <c r="Y24"/>
  <c r="Z25"/>
  <c r="Z24"/>
  <c r="AA25"/>
  <c r="AA24"/>
  <c r="AB25"/>
  <c r="AB24"/>
  <c r="I20"/>
  <c r="I19" s="1"/>
  <c r="T18"/>
  <c r="T16"/>
  <c r="U18"/>
  <c r="U16"/>
  <c r="W18"/>
  <c r="W17"/>
  <c r="X18"/>
  <c r="X17"/>
  <c r="Y18"/>
  <c r="AA18"/>
  <c r="AB18"/>
  <c r="AB17"/>
  <c r="I14"/>
  <c r="I13"/>
  <c r="I12" s="1"/>
  <c r="I11" s="1"/>
  <c r="H91"/>
  <c r="H90" s="1"/>
  <c r="H89" s="1"/>
  <c r="H44"/>
  <c r="T17"/>
  <c r="H20"/>
  <c r="H19" s="1"/>
  <c r="H35"/>
  <c r="H34"/>
  <c r="H25"/>
  <c r="H24" s="1"/>
  <c r="H58"/>
  <c r="I58"/>
  <c r="H62"/>
  <c r="H61"/>
  <c r="H60"/>
  <c r="I62"/>
  <c r="I61"/>
  <c r="I60"/>
  <c r="H69"/>
  <c r="H68"/>
  <c r="H67"/>
  <c r="H66"/>
  <c r="H65"/>
  <c r="H64"/>
  <c r="I69"/>
  <c r="I68"/>
  <c r="I67"/>
  <c r="I66"/>
  <c r="I65"/>
  <c r="I64"/>
  <c r="H75"/>
  <c r="H74"/>
  <c r="H73"/>
  <c r="H72"/>
  <c r="H71"/>
  <c r="I75"/>
  <c r="I74"/>
  <c r="I73"/>
  <c r="I72"/>
  <c r="I71"/>
  <c r="H81"/>
  <c r="H80"/>
  <c r="H79"/>
  <c r="H78"/>
  <c r="H77"/>
  <c r="I81"/>
  <c r="I80"/>
  <c r="I79"/>
  <c r="I78"/>
  <c r="I77"/>
  <c r="H85"/>
  <c r="H84"/>
  <c r="H83"/>
  <c r="I85"/>
  <c r="I84"/>
  <c r="I83"/>
  <c r="H86"/>
  <c r="I86"/>
  <c r="G88" i="31"/>
  <c r="G87"/>
  <c r="G85"/>
  <c r="G84"/>
  <c r="G83"/>
  <c r="G46"/>
  <c r="G45" s="1"/>
  <c r="G41"/>
  <c r="G40"/>
  <c r="G39" s="1"/>
  <c r="G38" s="1"/>
  <c r="G37" s="1"/>
  <c r="G34"/>
  <c r="G33" s="1"/>
  <c r="G32" s="1"/>
  <c r="G29"/>
  <c r="G28"/>
  <c r="G12"/>
  <c r="G11"/>
  <c r="H41" i="33"/>
  <c r="H40"/>
  <c r="H49"/>
  <c r="H48" s="1"/>
  <c r="H47" s="1"/>
  <c r="H46" s="1"/>
  <c r="H20"/>
  <c r="H19" s="1"/>
  <c r="H44"/>
  <c r="H43"/>
  <c r="H79"/>
  <c r="H78"/>
  <c r="H38"/>
  <c r="H25"/>
  <c r="H24" s="1"/>
  <c r="H55" i="34"/>
  <c r="H54"/>
  <c r="G57"/>
  <c r="G55"/>
  <c r="G54"/>
  <c r="I29"/>
  <c r="J29"/>
  <c r="L29"/>
  <c r="M29"/>
  <c r="N29"/>
  <c r="O29"/>
  <c r="P29"/>
  <c r="Q29"/>
  <c r="R29"/>
  <c r="S29"/>
  <c r="T29"/>
  <c r="U29"/>
  <c r="V29"/>
  <c r="W29"/>
  <c r="X29"/>
  <c r="Y29"/>
  <c r="Z29"/>
  <c r="AA29"/>
  <c r="G80" i="31"/>
  <c r="K89" i="35"/>
  <c r="R88"/>
  <c r="R87"/>
  <c r="Q88"/>
  <c r="Q87"/>
  <c r="P88"/>
  <c r="P87"/>
  <c r="O88"/>
  <c r="O87"/>
  <c r="N88"/>
  <c r="N87"/>
  <c r="M88"/>
  <c r="M87"/>
  <c r="L88"/>
  <c r="J88"/>
  <c r="J87"/>
  <c r="H54"/>
  <c r="H53" s="1"/>
  <c r="H52" s="1"/>
  <c r="H76" i="33"/>
  <c r="H75"/>
  <c r="H52"/>
  <c r="H35"/>
  <c r="H34"/>
  <c r="H33" s="1"/>
  <c r="H40" i="35"/>
  <c r="H39"/>
  <c r="H14"/>
  <c r="H13"/>
  <c r="H12"/>
  <c r="H11" s="1"/>
  <c r="J10"/>
  <c r="K10"/>
  <c r="J12"/>
  <c r="K12"/>
  <c r="J20"/>
  <c r="J19"/>
  <c r="K20"/>
  <c r="K19"/>
  <c r="J29"/>
  <c r="J28"/>
  <c r="J25"/>
  <c r="J24"/>
  <c r="K29"/>
  <c r="K28"/>
  <c r="K25"/>
  <c r="K24"/>
  <c r="J42"/>
  <c r="J41"/>
  <c r="J40"/>
  <c r="J39"/>
  <c r="K42"/>
  <c r="K41"/>
  <c r="K40"/>
  <c r="K39"/>
  <c r="J45"/>
  <c r="J44"/>
  <c r="K45"/>
  <c r="K44"/>
  <c r="J56"/>
  <c r="J55"/>
  <c r="J54"/>
  <c r="J53"/>
  <c r="J52" s="1"/>
  <c r="K56"/>
  <c r="K55"/>
  <c r="K54"/>
  <c r="K53"/>
  <c r="K52" s="1"/>
  <c r="H73" i="33"/>
  <c r="H72"/>
  <c r="H71"/>
  <c r="H70"/>
  <c r="H69"/>
  <c r="H67"/>
  <c r="H66"/>
  <c r="H65"/>
  <c r="H60"/>
  <c r="H59"/>
  <c r="H58"/>
  <c r="H56"/>
  <c r="H55"/>
  <c r="H15"/>
  <c r="H14"/>
  <c r="H13"/>
  <c r="H12"/>
  <c r="H52" i="34"/>
  <c r="H51" s="1"/>
  <c r="H50" s="1"/>
  <c r="H49" s="1"/>
  <c r="H48" s="1"/>
  <c r="H46"/>
  <c r="H45" s="1"/>
  <c r="H44" s="1"/>
  <c r="G52"/>
  <c r="G51" s="1"/>
  <c r="G50" s="1"/>
  <c r="G49" s="1"/>
  <c r="G48" s="1"/>
  <c r="G46"/>
  <c r="G45"/>
  <c r="G44" s="1"/>
  <c r="L57" i="35"/>
  <c r="S56"/>
  <c r="S55"/>
  <c r="S54"/>
  <c r="S53"/>
  <c r="S52" s="1"/>
  <c r="R56"/>
  <c r="R55"/>
  <c r="R54"/>
  <c r="R53"/>
  <c r="R52"/>
  <c r="Q56"/>
  <c r="Q55"/>
  <c r="Q54"/>
  <c r="Q53"/>
  <c r="Q52" s="1"/>
  <c r="P56"/>
  <c r="P55"/>
  <c r="P54"/>
  <c r="P53"/>
  <c r="P52" s="1"/>
  <c r="O56"/>
  <c r="O55"/>
  <c r="O54"/>
  <c r="O53"/>
  <c r="O52" s="1"/>
  <c r="N56"/>
  <c r="N55"/>
  <c r="N54"/>
  <c r="N53"/>
  <c r="N52"/>
  <c r="M56"/>
  <c r="M55"/>
  <c r="S45"/>
  <c r="S44"/>
  <c r="R45"/>
  <c r="R44"/>
  <c r="Q45"/>
  <c r="Q44"/>
  <c r="P45"/>
  <c r="P44"/>
  <c r="O45"/>
  <c r="O44"/>
  <c r="N45"/>
  <c r="N44"/>
  <c r="M45"/>
  <c r="L43"/>
  <c r="S42"/>
  <c r="S41"/>
  <c r="S40"/>
  <c r="S39"/>
  <c r="R42"/>
  <c r="R41"/>
  <c r="R40"/>
  <c r="R39"/>
  <c r="Q42"/>
  <c r="Q41"/>
  <c r="Q40"/>
  <c r="Q39"/>
  <c r="P42"/>
  <c r="P41"/>
  <c r="P40"/>
  <c r="P39"/>
  <c r="O42"/>
  <c r="O41"/>
  <c r="O40"/>
  <c r="O39"/>
  <c r="N42"/>
  <c r="N41"/>
  <c r="M42"/>
  <c r="L42"/>
  <c r="L31"/>
  <c r="L30"/>
  <c r="S29"/>
  <c r="S28"/>
  <c r="S25"/>
  <c r="S24"/>
  <c r="R29"/>
  <c r="R28"/>
  <c r="R25"/>
  <c r="R24"/>
  <c r="Q29"/>
  <c r="Q28"/>
  <c r="Q25"/>
  <c r="Q24"/>
  <c r="P29"/>
  <c r="P28"/>
  <c r="P25"/>
  <c r="P24"/>
  <c r="O29"/>
  <c r="O28"/>
  <c r="O25"/>
  <c r="O24"/>
  <c r="N29"/>
  <c r="N28"/>
  <c r="N25"/>
  <c r="N24"/>
  <c r="M29"/>
  <c r="L29"/>
  <c r="L27"/>
  <c r="L26"/>
  <c r="I26"/>
  <c r="H26"/>
  <c r="L22"/>
  <c r="I22"/>
  <c r="H22"/>
  <c r="L21"/>
  <c r="S20"/>
  <c r="S19"/>
  <c r="R20"/>
  <c r="R19"/>
  <c r="Q20"/>
  <c r="Q19"/>
  <c r="P20"/>
  <c r="P19"/>
  <c r="O20"/>
  <c r="O19"/>
  <c r="N20"/>
  <c r="N19"/>
  <c r="M20"/>
  <c r="M19"/>
  <c r="S12"/>
  <c r="R12"/>
  <c r="Q12"/>
  <c r="P12"/>
  <c r="O12"/>
  <c r="N12"/>
  <c r="L12"/>
  <c r="M12"/>
  <c r="S10"/>
  <c r="R10"/>
  <c r="Q10"/>
  <c r="P10"/>
  <c r="O10"/>
  <c r="N10"/>
  <c r="M10"/>
  <c r="Q62" i="34"/>
  <c r="Q53"/>
  <c r="Q52"/>
  <c r="Q51" s="1"/>
  <c r="P62"/>
  <c r="P53"/>
  <c r="P52"/>
  <c r="P51" s="1"/>
  <c r="M62"/>
  <c r="M53"/>
  <c r="M52"/>
  <c r="M51" s="1"/>
  <c r="L62"/>
  <c r="I62"/>
  <c r="I53"/>
  <c r="I52"/>
  <c r="I51"/>
  <c r="R62"/>
  <c r="R53"/>
  <c r="R52"/>
  <c r="R51"/>
  <c r="O62"/>
  <c r="O53"/>
  <c r="O52"/>
  <c r="O51"/>
  <c r="N62"/>
  <c r="N53"/>
  <c r="N52"/>
  <c r="N51"/>
  <c r="J62"/>
  <c r="J53"/>
  <c r="J52"/>
  <c r="J51"/>
  <c r="R43"/>
  <c r="R42"/>
  <c r="Q43"/>
  <c r="Q42"/>
  <c r="P43"/>
  <c r="P42"/>
  <c r="N43"/>
  <c r="N42"/>
  <c r="M43"/>
  <c r="M42"/>
  <c r="L43"/>
  <c r="J43"/>
  <c r="J42"/>
  <c r="I43"/>
  <c r="I42"/>
  <c r="K31"/>
  <c r="K30"/>
  <c r="K29"/>
  <c r="K27"/>
  <c r="K26"/>
  <c r="H26"/>
  <c r="G26"/>
  <c r="R25"/>
  <c r="R24"/>
  <c r="Q25"/>
  <c r="Q24"/>
  <c r="P25"/>
  <c r="P24"/>
  <c r="O25"/>
  <c r="O24"/>
  <c r="N25"/>
  <c r="N24"/>
  <c r="M25"/>
  <c r="M24"/>
  <c r="L25"/>
  <c r="J25"/>
  <c r="J24"/>
  <c r="I25"/>
  <c r="I24"/>
  <c r="K22"/>
  <c r="H22"/>
  <c r="G22"/>
  <c r="K21"/>
  <c r="R20"/>
  <c r="R19"/>
  <c r="Q20"/>
  <c r="Q19"/>
  <c r="P20"/>
  <c r="P19"/>
  <c r="O20"/>
  <c r="O19"/>
  <c r="N20"/>
  <c r="M20"/>
  <c r="K20"/>
  <c r="L20"/>
  <c r="J20"/>
  <c r="J19"/>
  <c r="I20"/>
  <c r="I19"/>
  <c r="I18"/>
  <c r="I17" s="1"/>
  <c r="I16" s="1"/>
  <c r="R12"/>
  <c r="Q12"/>
  <c r="P12"/>
  <c r="O12"/>
  <c r="N12"/>
  <c r="M12"/>
  <c r="L12"/>
  <c r="K12"/>
  <c r="J12"/>
  <c r="I12"/>
  <c r="R10"/>
  <c r="Q10"/>
  <c r="P10"/>
  <c r="O10"/>
  <c r="N10"/>
  <c r="M10"/>
  <c r="L10"/>
  <c r="J10"/>
  <c r="I10"/>
  <c r="K22" i="33"/>
  <c r="H22"/>
  <c r="G14" i="31"/>
  <c r="J26"/>
  <c r="G73"/>
  <c r="G72"/>
  <c r="G70"/>
  <c r="G64"/>
  <c r="G62"/>
  <c r="G61"/>
  <c r="G60"/>
  <c r="G59"/>
  <c r="K54" i="33"/>
  <c r="R53"/>
  <c r="R52"/>
  <c r="R51"/>
  <c r="R50"/>
  <c r="R49"/>
  <c r="Q53"/>
  <c r="Q52"/>
  <c r="Q51"/>
  <c r="Q50"/>
  <c r="Q49"/>
  <c r="P53"/>
  <c r="P52"/>
  <c r="P51"/>
  <c r="P50"/>
  <c r="P49"/>
  <c r="O53"/>
  <c r="O52"/>
  <c r="O51"/>
  <c r="O50"/>
  <c r="O49"/>
  <c r="N53"/>
  <c r="N52"/>
  <c r="N51"/>
  <c r="N50"/>
  <c r="N49"/>
  <c r="M53"/>
  <c r="M52"/>
  <c r="M51"/>
  <c r="M50"/>
  <c r="M49"/>
  <c r="L53"/>
  <c r="L52"/>
  <c r="J53"/>
  <c r="J52"/>
  <c r="J51"/>
  <c r="J50"/>
  <c r="J49"/>
  <c r="I53"/>
  <c r="I52"/>
  <c r="I51"/>
  <c r="I50"/>
  <c r="I49"/>
  <c r="R44"/>
  <c r="R43"/>
  <c r="Q44"/>
  <c r="Q43"/>
  <c r="P44"/>
  <c r="P43"/>
  <c r="O44"/>
  <c r="O43"/>
  <c r="N44"/>
  <c r="N43"/>
  <c r="M44"/>
  <c r="M43"/>
  <c r="L44"/>
  <c r="J44"/>
  <c r="J43"/>
  <c r="I44"/>
  <c r="I43"/>
  <c r="R41"/>
  <c r="R40"/>
  <c r="Q41"/>
  <c r="Q40"/>
  <c r="P41"/>
  <c r="P40"/>
  <c r="O41"/>
  <c r="O40"/>
  <c r="N41"/>
  <c r="N40"/>
  <c r="M41"/>
  <c r="M40"/>
  <c r="J41"/>
  <c r="J40"/>
  <c r="I41"/>
  <c r="I40"/>
  <c r="K30"/>
  <c r="K29"/>
  <c r="R28"/>
  <c r="R27"/>
  <c r="Q28"/>
  <c r="Q27"/>
  <c r="P28"/>
  <c r="P27"/>
  <c r="O28"/>
  <c r="O27"/>
  <c r="N28"/>
  <c r="N27"/>
  <c r="M28"/>
  <c r="L28"/>
  <c r="L27"/>
  <c r="J28"/>
  <c r="J27"/>
  <c r="I28"/>
  <c r="I27"/>
  <c r="K26"/>
  <c r="R25"/>
  <c r="R24"/>
  <c r="Q25"/>
  <c r="Q24"/>
  <c r="P25"/>
  <c r="P24"/>
  <c r="O25"/>
  <c r="O24"/>
  <c r="N25"/>
  <c r="M25"/>
  <c r="M24"/>
  <c r="L25"/>
  <c r="L24"/>
  <c r="J25"/>
  <c r="J24"/>
  <c r="I25"/>
  <c r="I24"/>
  <c r="K21"/>
  <c r="R20"/>
  <c r="R19"/>
  <c r="R18" s="1"/>
  <c r="Q20"/>
  <c r="Q19" s="1"/>
  <c r="Q18" s="1"/>
  <c r="P20"/>
  <c r="P19" s="1"/>
  <c r="P18" s="1"/>
  <c r="O20"/>
  <c r="O19" s="1"/>
  <c r="O18" s="1"/>
  <c r="N20"/>
  <c r="N19" s="1"/>
  <c r="N18" s="1"/>
  <c r="M20"/>
  <c r="M19"/>
  <c r="M18" s="1"/>
  <c r="L20"/>
  <c r="L19" s="1"/>
  <c r="J20"/>
  <c r="J19" s="1"/>
  <c r="J18" s="1"/>
  <c r="I20"/>
  <c r="I19" s="1"/>
  <c r="I18" s="1"/>
  <c r="R13"/>
  <c r="Q13"/>
  <c r="P13"/>
  <c r="O13"/>
  <c r="N13"/>
  <c r="M13"/>
  <c r="L13"/>
  <c r="J13"/>
  <c r="I13"/>
  <c r="R11"/>
  <c r="Q11"/>
  <c r="P11"/>
  <c r="O11"/>
  <c r="N11"/>
  <c r="M11"/>
  <c r="L11"/>
  <c r="J11"/>
  <c r="I11"/>
  <c r="Q50" i="31"/>
  <c r="Q49"/>
  <c r="Q48"/>
  <c r="Q47"/>
  <c r="P50"/>
  <c r="P49"/>
  <c r="P48"/>
  <c r="P47"/>
  <c r="O50"/>
  <c r="O49"/>
  <c r="O48"/>
  <c r="O47"/>
  <c r="N50"/>
  <c r="N49"/>
  <c r="N48"/>
  <c r="N47"/>
  <c r="M50"/>
  <c r="M49"/>
  <c r="M48"/>
  <c r="M47"/>
  <c r="L50"/>
  <c r="L49"/>
  <c r="L48"/>
  <c r="L47"/>
  <c r="I50"/>
  <c r="I49"/>
  <c r="I48"/>
  <c r="I47"/>
  <c r="H50"/>
  <c r="H49"/>
  <c r="H48"/>
  <c r="H47"/>
  <c r="Q43"/>
  <c r="P43"/>
  <c r="N43"/>
  <c r="M43"/>
  <c r="L43"/>
  <c r="H43"/>
  <c r="O43"/>
  <c r="K43"/>
  <c r="I43"/>
  <c r="J42"/>
  <c r="Q41"/>
  <c r="Q40"/>
  <c r="Q39"/>
  <c r="P41"/>
  <c r="P40"/>
  <c r="P39" s="1"/>
  <c r="O41"/>
  <c r="O40"/>
  <c r="O39" s="1"/>
  <c r="N41"/>
  <c r="N40"/>
  <c r="N39" s="1"/>
  <c r="M41"/>
  <c r="M40"/>
  <c r="M39"/>
  <c r="L41"/>
  <c r="L40"/>
  <c r="L39" s="1"/>
  <c r="K41"/>
  <c r="I41"/>
  <c r="I40"/>
  <c r="I39" s="1"/>
  <c r="H41"/>
  <c r="H40"/>
  <c r="H39" s="1"/>
  <c r="J31"/>
  <c r="J30"/>
  <c r="Q29"/>
  <c r="Q28"/>
  <c r="P29"/>
  <c r="P28"/>
  <c r="O29"/>
  <c r="O28"/>
  <c r="N29"/>
  <c r="N28"/>
  <c r="M29"/>
  <c r="M28"/>
  <c r="L29"/>
  <c r="K29"/>
  <c r="K28"/>
  <c r="I29"/>
  <c r="I28"/>
  <c r="H29"/>
  <c r="H28"/>
  <c r="J27"/>
  <c r="Q25"/>
  <c r="Q24"/>
  <c r="P25"/>
  <c r="P24"/>
  <c r="O25"/>
  <c r="O24"/>
  <c r="N25"/>
  <c r="N24"/>
  <c r="M25"/>
  <c r="M24"/>
  <c r="L25"/>
  <c r="L24"/>
  <c r="K25"/>
  <c r="K24"/>
  <c r="I25"/>
  <c r="I24"/>
  <c r="H25"/>
  <c r="H24"/>
  <c r="J21"/>
  <c r="Q20"/>
  <c r="Q19"/>
  <c r="P20"/>
  <c r="P19"/>
  <c r="O20"/>
  <c r="O19"/>
  <c r="N20"/>
  <c r="N19"/>
  <c r="M20"/>
  <c r="M19"/>
  <c r="L20"/>
  <c r="L19"/>
  <c r="K20"/>
  <c r="K19"/>
  <c r="I20"/>
  <c r="I19"/>
  <c r="H20"/>
  <c r="H19"/>
  <c r="Q12"/>
  <c r="P12"/>
  <c r="O12"/>
  <c r="N12"/>
  <c r="M12"/>
  <c r="L12"/>
  <c r="K12"/>
  <c r="I12"/>
  <c r="H12"/>
  <c r="Q10"/>
  <c r="P10"/>
  <c r="O10"/>
  <c r="N10"/>
  <c r="M10"/>
  <c r="L10"/>
  <c r="K10"/>
  <c r="I10"/>
  <c r="H10"/>
  <c r="L41" i="33"/>
  <c r="L40"/>
  <c r="K40"/>
  <c r="Q17"/>
  <c r="R17"/>
  <c r="I17"/>
  <c r="P17"/>
  <c r="J17"/>
  <c r="M17"/>
  <c r="K17"/>
  <c r="N17"/>
  <c r="O17"/>
  <c r="J43" i="31"/>
  <c r="L17" i="33"/>
  <c r="K10" i="34"/>
  <c r="L19"/>
  <c r="K19"/>
  <c r="L53"/>
  <c r="K53"/>
  <c r="M19"/>
  <c r="M18"/>
  <c r="M17"/>
  <c r="M16" s="1"/>
  <c r="L43" i="33"/>
  <c r="G67" i="31"/>
  <c r="G66"/>
  <c r="M27" i="33"/>
  <c r="K28"/>
  <c r="N19" i="34"/>
  <c r="N18"/>
  <c r="N17" s="1"/>
  <c r="N16" s="1"/>
  <c r="L24"/>
  <c r="K25"/>
  <c r="K40" i="31"/>
  <c r="K39"/>
  <c r="J39" s="1"/>
  <c r="M44" i="35"/>
  <c r="K62" i="34"/>
  <c r="K25" i="33"/>
  <c r="N24"/>
  <c r="K13"/>
  <c r="K44"/>
  <c r="K43"/>
  <c r="K53"/>
  <c r="K11"/>
  <c r="K24"/>
  <c r="H63"/>
  <c r="H62"/>
  <c r="K41"/>
  <c r="K88" i="35"/>
  <c r="M41"/>
  <c r="M40"/>
  <c r="M39"/>
  <c r="L10"/>
  <c r="L87"/>
  <c r="K87"/>
  <c r="L45"/>
  <c r="L44"/>
  <c r="P18" i="34"/>
  <c r="P17" s="1"/>
  <c r="P16" s="1"/>
  <c r="R18"/>
  <c r="R17" s="1"/>
  <c r="R16" s="1"/>
  <c r="J18"/>
  <c r="J17" s="1"/>
  <c r="J16" s="1"/>
  <c r="Q18"/>
  <c r="Q17" s="1"/>
  <c r="Q16" s="1"/>
  <c r="L42"/>
  <c r="L51" i="33"/>
  <c r="K52"/>
  <c r="O18" i="34"/>
  <c r="O17"/>
  <c r="O16" s="1"/>
  <c r="K24"/>
  <c r="K27" i="33"/>
  <c r="O43" i="34"/>
  <c r="O42"/>
  <c r="L52"/>
  <c r="L51" s="1"/>
  <c r="L18"/>
  <c r="K18" s="1"/>
  <c r="L50" i="33"/>
  <c r="K51"/>
  <c r="K42" i="34"/>
  <c r="K43"/>
  <c r="L49" i="33"/>
  <c r="K49"/>
  <c r="K50"/>
  <c r="AA16" i="35"/>
  <c r="AA17"/>
  <c r="N40"/>
  <c r="N39"/>
  <c r="L41"/>
  <c r="L40"/>
  <c r="L39"/>
  <c r="M54"/>
  <c r="M53"/>
  <c r="M52" s="1"/>
  <c r="L55"/>
  <c r="K18"/>
  <c r="K17"/>
  <c r="Y16"/>
  <c r="S18"/>
  <c r="AB16"/>
  <c r="N18"/>
  <c r="N16"/>
  <c r="R18"/>
  <c r="M28"/>
  <c r="X16"/>
  <c r="L56"/>
  <c r="Q18"/>
  <c r="Q17"/>
  <c r="U17"/>
  <c r="Z18"/>
  <c r="V18"/>
  <c r="O18"/>
  <c r="P18"/>
  <c r="P17"/>
  <c r="J18"/>
  <c r="J16"/>
  <c r="O16"/>
  <c r="O17"/>
  <c r="L19"/>
  <c r="Q16"/>
  <c r="P16"/>
  <c r="S17"/>
  <c r="S16"/>
  <c r="R17"/>
  <c r="R16"/>
  <c r="L20"/>
  <c r="I89"/>
  <c r="Q18" i="31"/>
  <c r="Q17"/>
  <c r="Q16"/>
  <c r="J10"/>
  <c r="J29"/>
  <c r="L28"/>
  <c r="L18"/>
  <c r="L17"/>
  <c r="L16"/>
  <c r="J12"/>
  <c r="G25"/>
  <c r="G24" s="1"/>
  <c r="I18"/>
  <c r="I17"/>
  <c r="I16"/>
  <c r="J41"/>
  <c r="J20"/>
  <c r="M18"/>
  <c r="M17"/>
  <c r="M16"/>
  <c r="P18"/>
  <c r="P17"/>
  <c r="P16"/>
  <c r="K18"/>
  <c r="J24"/>
  <c r="O18"/>
  <c r="O17"/>
  <c r="O16"/>
  <c r="H18"/>
  <c r="H17"/>
  <c r="H16"/>
  <c r="J19"/>
  <c r="N18"/>
  <c r="N17"/>
  <c r="N16"/>
  <c r="J25"/>
  <c r="K50"/>
  <c r="Z17" i="35"/>
  <c r="Z16"/>
  <c r="V17"/>
  <c r="V16"/>
  <c r="M25"/>
  <c r="L28"/>
  <c r="L25"/>
  <c r="L24"/>
  <c r="L18"/>
  <c r="L17"/>
  <c r="K16"/>
  <c r="N17"/>
  <c r="J17"/>
  <c r="L54"/>
  <c r="L53"/>
  <c r="L52" s="1"/>
  <c r="L16"/>
  <c r="J28" i="31"/>
  <c r="K17"/>
  <c r="J18"/>
  <c r="K49"/>
  <c r="J50"/>
  <c r="M24" i="35"/>
  <c r="M18"/>
  <c r="J49" i="31"/>
  <c r="K48"/>
  <c r="J17"/>
  <c r="K16"/>
  <c r="J16"/>
  <c r="M16" i="35"/>
  <c r="M17"/>
  <c r="K47" i="31"/>
  <c r="J47" s="1"/>
  <c r="J48"/>
  <c r="H18" i="35" l="1"/>
  <c r="H17" s="1"/>
  <c r="I18"/>
  <c r="I17" s="1"/>
  <c r="H18" i="33"/>
  <c r="H17" s="1"/>
  <c r="H11" s="1"/>
  <c r="H10" s="1"/>
  <c r="L18"/>
  <c r="K18" s="1"/>
  <c r="K19"/>
  <c r="K20"/>
  <c r="L17" i="34"/>
  <c r="G17"/>
  <c r="G16" s="1"/>
  <c r="K51"/>
  <c r="K52"/>
  <c r="H10"/>
  <c r="H9" s="1"/>
  <c r="G10"/>
  <c r="G9" s="1"/>
  <c r="J40" i="31"/>
  <c r="G18"/>
  <c r="G16" s="1"/>
  <c r="G10" s="1"/>
  <c r="G9" s="1"/>
  <c r="H16" i="35" l="1"/>
  <c r="H10" s="1"/>
  <c r="H9" s="1"/>
  <c r="I16"/>
  <c r="I10" s="1"/>
  <c r="I9" s="1"/>
  <c r="L16" i="34"/>
  <c r="K16" s="1"/>
  <c r="K17"/>
  <c r="G17" i="31"/>
</calcChain>
</file>

<file path=xl/sharedStrings.xml><?xml version="1.0" encoding="utf-8"?>
<sst xmlns="http://schemas.openxmlformats.org/spreadsheetml/2006/main" count="1343" uniqueCount="160">
  <si>
    <t>РАСПРЕДЕЛЕНИЕ</t>
  </si>
  <si>
    <t>Рз</t>
  </si>
  <si>
    <t>ПР</t>
  </si>
  <si>
    <t>01</t>
  </si>
  <si>
    <t>03</t>
  </si>
  <si>
    <t>04</t>
  </si>
  <si>
    <t>3</t>
  </si>
  <si>
    <t>Наименование показателя</t>
  </si>
  <si>
    <t>07</t>
  </si>
  <si>
    <t>Резервные фонды</t>
  </si>
  <si>
    <t>05</t>
  </si>
  <si>
    <t>11</t>
  </si>
  <si>
    <t>02</t>
  </si>
  <si>
    <t>09</t>
  </si>
  <si>
    <t>Гл</t>
  </si>
  <si>
    <t>ЦСР</t>
  </si>
  <si>
    <t>ВР</t>
  </si>
  <si>
    <t>4</t>
  </si>
  <si>
    <t>5</t>
  </si>
  <si>
    <t>6</t>
  </si>
  <si>
    <t>Центральный аппарат</t>
  </si>
  <si>
    <t>Межбюджетные трансферты</t>
  </si>
  <si>
    <t>058</t>
  </si>
  <si>
    <t>12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</si>
  <si>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</si>
  <si>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</si>
  <si>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Председатель представительного органа муниципального образования</t>
  </si>
  <si>
    <t>703</t>
  </si>
  <si>
    <t>уголь</t>
  </si>
  <si>
    <t>энергия</t>
  </si>
  <si>
    <t>транспорт</t>
  </si>
  <si>
    <t>коммуналка</t>
  </si>
  <si>
    <t>Субвенция общеобраз</t>
  </si>
  <si>
    <t>собственные</t>
  </si>
  <si>
    <t>13</t>
  </si>
  <si>
    <t>Целевые</t>
  </si>
  <si>
    <t>дефицит</t>
  </si>
  <si>
    <t>Иные бюджетные ассигнования</t>
  </si>
  <si>
    <t>800</t>
  </si>
  <si>
    <t>Уплата налогов, сборов, обязательных платежей в бюджетную систему Российской Федерации, взносов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</si>
  <si>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</si>
  <si>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</si>
  <si>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</si>
  <si>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</si>
  <si>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</si>
  <si>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 xml:space="preserve">   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</si>
  <si>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</si>
  <si>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</si>
  <si>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</si>
  <si>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</si>
  <si>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</si>
  <si>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</si>
  <si>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 xml:space="preserve">         </t>
  </si>
  <si>
    <t>Руководство и управление в сфере установленных функций органов государственной власти Республики Тыва</t>
  </si>
  <si>
    <t>002 04 00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</si>
  <si>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</si>
  <si>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</si>
  <si>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</si>
  <si>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</si>
  <si>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</si>
  <si>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</si>
  <si>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</si>
  <si>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</si>
  <si>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 xml:space="preserve">  </t>
  </si>
  <si>
    <t>Национальная оборона</t>
  </si>
  <si>
    <t>Мобилизационная и вневойсковая подготовка</t>
  </si>
  <si>
    <t>Субвенции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</si>
  <si>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</si>
  <si>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работ, услуг в сфере информационно-коммуникационных услуг</t>
  </si>
  <si>
    <t>242</t>
  </si>
  <si>
    <t>Резервные средства</t>
  </si>
  <si>
    <t>870</t>
  </si>
  <si>
    <t>795 00 00</t>
  </si>
  <si>
    <t>795 10 00</t>
  </si>
  <si>
    <t>ВСЕГО</t>
  </si>
  <si>
    <t>Зарплата дотация+5000 собств</t>
  </si>
  <si>
    <t>Комм труднодост</t>
  </si>
  <si>
    <t>Другие общегосударственные вопросы</t>
  </si>
  <si>
    <t>Резервный фонд исполнительного органа местного самоуправления</t>
  </si>
  <si>
    <t>Бюджетче платныйны шуут салбас хевирлиг чуведир уточняйтапкаш решениени</t>
  </si>
  <si>
    <t>Председатель местной администрации (исполнительно-распорядительного органа муниципального района)</t>
  </si>
  <si>
    <t>Иные выплаты персоналу,за исключением фонда оплаты труда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</si>
  <si>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</si>
  <si>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Национальная безопасность и правоохранительная деятельность</t>
  </si>
  <si>
    <t xml:space="preserve">Муниципальные целевые программы </t>
  </si>
  <si>
    <t>Программа "Пожарная безопасность и защита населения в Сут-Хольском кожууне на 2012-2014гг."</t>
  </si>
  <si>
    <t>Программа "Обеспечение безопасности населения на транспорте на терриориии муниципального района Сут-Хоьский кожуун Рт на 2013-2015гг".</t>
  </si>
  <si>
    <t>795 08 00</t>
  </si>
  <si>
    <t>795 13 00</t>
  </si>
  <si>
    <t>Национальная экономика</t>
  </si>
  <si>
    <t>Сельское хозяйство и рыболовство</t>
  </si>
  <si>
    <t>Программа "Комплексные меры по профилактике злоупотребелния наркотиками и их незаконному обороту на 2013-2015 годы"</t>
  </si>
  <si>
    <t>795 06 00</t>
  </si>
  <si>
    <t>Другие вопросы в области национальной экономики</t>
  </si>
  <si>
    <t>МУП "Об энергосбережении и повышении энергоэффективности на объектах ЖКХ и социальной сферы Сут-Хольского кожууна до 2015 года"</t>
  </si>
  <si>
    <t>Образование</t>
  </si>
  <si>
    <t>Программа "Дети кожууна на 2013-2015гг."</t>
  </si>
  <si>
    <t>795 14 00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</si>
  <si>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РФ, Республики Тыва, переданных для осуществления органам местного самоуправле</t>
  </si>
  <si>
    <t>ГЛ</t>
  </si>
  <si>
    <t>2</t>
  </si>
  <si>
    <t>ОБЩЕГОСУДАРСТВЕННЫЕ ВОПРОСЫ</t>
  </si>
  <si>
    <t>Обеспечение проведения выборов и референдумов</t>
  </si>
  <si>
    <t>тыс.рублей</t>
  </si>
  <si>
    <t>Резервные фонды администрации сельского поселения</t>
  </si>
  <si>
    <t>89 0 0019</t>
  </si>
  <si>
    <t xml:space="preserve">Запрет алкогольной продукции </t>
  </si>
  <si>
    <t>Благоустройство</t>
  </si>
  <si>
    <t>000</t>
  </si>
  <si>
    <t>89 0 000000</t>
  </si>
  <si>
    <t>00 000 0000</t>
  </si>
  <si>
    <t>89 0 0000190</t>
  </si>
  <si>
    <t>Приложение № 7</t>
  </si>
  <si>
    <t>Приложение № 8</t>
  </si>
  <si>
    <t>79 6 0000190</t>
  </si>
  <si>
    <t>123</t>
  </si>
  <si>
    <t>Приложение № 6</t>
  </si>
  <si>
    <t>Обеспечение пожарной безопасности</t>
  </si>
  <si>
    <t>Пожарная безопасность</t>
  </si>
  <si>
    <t>0740070190</t>
  </si>
  <si>
    <t>Прочие мероприятия по благоустройству и содержания территории</t>
  </si>
  <si>
    <t>00 0 000000</t>
  </si>
  <si>
    <t xml:space="preserve">Страховые взносы </t>
  </si>
  <si>
    <t>НАЦИОНАЛЬНАЯ ОБОРОНА</t>
  </si>
  <si>
    <t>Закупка товаров, работ и услуг для обеспечения государственных (муниципальных) нужд</t>
  </si>
  <si>
    <t>7 85 000 000</t>
  </si>
  <si>
    <t>Субвенции на осуществление государственных полномочий по установлению запрета на розничную продажу алкогольной продукции в Республике Тыва</t>
  </si>
  <si>
    <t>97 0 00 76050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</si>
  <si>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</si>
  <si>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</si>
  <si>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02 0 00 04000</t>
  </si>
  <si>
    <t>02 0 00 00000</t>
  </si>
  <si>
    <t>885</t>
  </si>
  <si>
    <t>Заработная плата</t>
  </si>
  <si>
    <t>Начисление на ФОТ</t>
  </si>
  <si>
    <t>Фонд оплаты труда</t>
  </si>
  <si>
    <t>БЛАГОУСТРОЙСТВО</t>
  </si>
  <si>
    <t>Начисление ФОТ</t>
  </si>
  <si>
    <t>РАСПРЕДЕЛЕНИЕ АССИГНОВАНИЙ БЮДЖЕТА СУМОНА ПО ВЕДОМСТВЕННОЙ СТРУКТУРЕ РАСХОДОВ</t>
  </si>
  <si>
    <t>Уплата негативное воздейстие окружающей среды</t>
  </si>
  <si>
    <t>89 0 00190</t>
  </si>
  <si>
    <t>Сумма на 2020 год</t>
  </si>
  <si>
    <t>Физическая культура</t>
  </si>
  <si>
    <t>Прочая закупка товаров, работ и услуг для обеспечения государственных (муниципальных) нужд</t>
  </si>
  <si>
    <t>0000000000</t>
  </si>
  <si>
    <t>18 6 01 32000</t>
  </si>
  <si>
    <t xml:space="preserve">Фонд оплаты труда </t>
  </si>
  <si>
    <t>Сумма на 2021 год</t>
  </si>
  <si>
    <t xml:space="preserve"> бюджетных ассигнований на 2020 год бюджета сельского поселения сумон Алда-Маадырский  Сут-Хольского кожууна Республики Тыва по разделам и подразделам ,целевым статьям и видам расходов </t>
  </si>
  <si>
    <t>НА 2020 ГОД.</t>
  </si>
  <si>
    <t>Сумма на 2022 год</t>
  </si>
  <si>
    <t xml:space="preserve"> бюджетных ассигнований на плановый период 2021-2022 годов бюджета сельского поселения сумон Алдан-Маадырский  Сут-Хольского кожууна Республики Тыва по разделам и подразделам ,целевым статьям и видам расходов </t>
  </si>
  <si>
    <t>РАСПРЕДЕЛЕНИЕ АССИГНОВАНИЙ БЮДЖЕТА СУМОНА ПО ВЕДОМСТВЕННОЙ СТРУКТУРЕ РАСХОДОВ НА ПЛАНОВЫЙ ПЕРИОД 2020 и 2021 ГОДОВ.</t>
  </si>
  <si>
    <t xml:space="preserve">к Решению Хурала представителей сельского поселения сумон Алдан-Маадырский Сут-Хольского кожууна Республики Тыва "О проекте бюджета  сельского поселения сумон Алдан-Маадырский  Сут-Хольского кожууна Республики Тыва на 2020 год и на плановый период 2021-2022 годов"  </t>
  </si>
  <si>
    <t xml:space="preserve">к Решению Хурала представителей сельского поселения сумон Алдан-Маадырский Сут-Хольского кожууна Республики Тыва  "О проекте бюджета  сельского поселения сумон Алдан-Маадырский  Сут-Хольского кожууна Республики Тыва на 2020 год и на плановый период 2021-2022 годов"   </t>
  </si>
  <si>
    <t xml:space="preserve">к Решению Хурала представителей сельского поселения сумон Алдан-Маадырский Сут-Хольского кожууна Республики Тыва "О проекте бюджета  сельского поселения сумон Алдан-Маадырский  Сут-Хольского кожууна Республики Тыва на 2020 год и на плановый период 2021-2022 годов"   </t>
  </si>
  <si>
    <t xml:space="preserve">к Решению Хурала представителей сельского поселения сумон Алдан-Маадырский Сут-Хольского кожууна Республики Тыва "О проекте бюджета сельского поселения сумон Алдан-Маадырский  Сут-Хольского кожууна Республики Тыва на 2020 год и на плановый период 2021-2022 годов "  </t>
  </si>
  <si>
    <t>от "16" декабря 2019 года № 55</t>
  </si>
  <si>
    <t>от "16" декабря 2019 года  № 55</t>
  </si>
  <si>
    <t>Приложение № 5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</si>
</sst>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&quot;&quot;###,##0.00"/>
  </numFmts>
  <fonts count="20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74">
    <xf numFmtId="0" fontId="0" fillId="0" borderId="0" xfId="0"/>
    <xf numFmtId="49" fontId="0" fillId="0" borderId="0" xfId="0" applyNumberFormat="1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8" fillId="0" borderId="0" xfId="2" applyFont="1" applyFill="1" applyAlignment="1">
      <alignment horizontal="left"/>
    </xf>
    <xf numFmtId="0" fontId="8" fillId="0" borderId="0" xfId="2" applyFont="1" applyFill="1" applyAlignment="1">
      <alignment vertical="center"/>
    </xf>
    <xf numFmtId="0" fontId="8" fillId="0" borderId="0" xfId="2" applyFont="1" applyFill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164" fontId="9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wrapText="1"/>
    </xf>
    <xf numFmtId="164" fontId="11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right" vertical="center" wrapText="1"/>
    </xf>
    <xf numFmtId="164" fontId="0" fillId="0" borderId="0" xfId="0" applyNumberFormat="1" applyFill="1"/>
    <xf numFmtId="0" fontId="9" fillId="0" borderId="0" xfId="0" applyFont="1" applyAlignment="1">
      <alignment horizont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3" fillId="0" borderId="1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164" fontId="14" fillId="0" borderId="1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right" vertical="center" wrapText="1"/>
    </xf>
    <xf numFmtId="164" fontId="15" fillId="0" borderId="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left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righ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right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right" vertical="center" wrapText="1"/>
    </xf>
    <xf numFmtId="166" fontId="16" fillId="0" borderId="3" xfId="0" applyNumberFormat="1" applyFont="1" applyBorder="1" applyAlignment="1">
      <alignment horizontal="left" vertical="top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right" vertical="center" wrapText="1"/>
    </xf>
    <xf numFmtId="0" fontId="8" fillId="0" borderId="1" xfId="0" applyNumberFormat="1" applyFont="1" applyFill="1" applyBorder="1" applyAlignment="1">
      <alignment horizontal="right" vertical="center"/>
    </xf>
    <xf numFmtId="0" fontId="15" fillId="0" borderId="1" xfId="0" applyNumberFormat="1" applyFont="1" applyFill="1" applyBorder="1" applyAlignment="1">
      <alignment horizontal="right" vertical="center"/>
    </xf>
    <xf numFmtId="166" fontId="16" fillId="0" borderId="5" xfId="0" applyNumberFormat="1" applyFont="1" applyBorder="1" applyAlignment="1">
      <alignment horizontal="left" vertical="top" wrapText="1"/>
    </xf>
    <xf numFmtId="166" fontId="3" fillId="0" borderId="3" xfId="0" applyNumberFormat="1" applyFont="1" applyBorder="1" applyAlignment="1">
      <alignment horizontal="left" vertical="top" wrapText="1"/>
    </xf>
    <xf numFmtId="166" fontId="17" fillId="0" borderId="3" xfId="0" applyNumberFormat="1" applyFont="1" applyBorder="1" applyAlignment="1">
      <alignment horizontal="left" vertical="top" wrapText="1"/>
    </xf>
    <xf numFmtId="0" fontId="19" fillId="0" borderId="0" xfId="0" applyNumberFormat="1" applyFont="1" applyFill="1" applyBorder="1" applyAlignment="1">
      <alignment horizontal="right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5" fillId="0" borderId="0" xfId="2" applyFont="1" applyFill="1" applyAlignment="1">
      <alignment horizontal="left"/>
    </xf>
    <xf numFmtId="0" fontId="15" fillId="0" borderId="0" xfId="0" applyFont="1" applyFill="1"/>
    <xf numFmtId="0" fontId="15" fillId="0" borderId="0" xfId="2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2" applyFont="1" applyFill="1" applyAlignment="1">
      <alignment horizontal="right" vertical="center" wrapText="1"/>
    </xf>
    <xf numFmtId="0" fontId="14" fillId="0" borderId="0" xfId="0" applyFont="1" applyAlignment="1">
      <alignment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4" fillId="0" borderId="0" xfId="0" applyFont="1" applyFill="1"/>
    <xf numFmtId="0" fontId="15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164" fontId="14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/>
    <xf numFmtId="0" fontId="15" fillId="0" borderId="0" xfId="0" applyNumberFormat="1" applyFont="1" applyFill="1" applyBorder="1" applyAlignment="1">
      <alignment horizontal="right" vertical="center"/>
    </xf>
    <xf numFmtId="0" fontId="15" fillId="0" borderId="0" xfId="0" applyNumberFormat="1" applyFont="1" applyFill="1" applyAlignment="1">
      <alignment horizontal="right" vertical="center"/>
    </xf>
    <xf numFmtId="164" fontId="15" fillId="0" borderId="0" xfId="0" applyNumberFormat="1" applyFont="1" applyFill="1"/>
    <xf numFmtId="0" fontId="14" fillId="0" borderId="0" xfId="0" applyNumberFormat="1" applyFont="1" applyFill="1" applyBorder="1" applyAlignment="1">
      <alignment horizontal="right" vertical="center"/>
    </xf>
    <xf numFmtId="0" fontId="16" fillId="0" borderId="0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vertical="center"/>
    </xf>
    <xf numFmtId="164" fontId="15" fillId="0" borderId="0" xfId="0" applyNumberFormat="1" applyFont="1" applyFill="1" applyBorder="1" applyAlignment="1">
      <alignment horizontal="right" vertical="center"/>
    </xf>
    <xf numFmtId="164" fontId="15" fillId="0" borderId="6" xfId="0" applyNumberFormat="1" applyFont="1" applyFill="1" applyBorder="1" applyAlignment="1">
      <alignment horizontal="right" vertical="center"/>
    </xf>
    <xf numFmtId="0" fontId="16" fillId="0" borderId="0" xfId="0" applyNumberFormat="1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vertical="center" wrapText="1"/>
    </xf>
    <xf numFmtId="49" fontId="15" fillId="0" borderId="0" xfId="0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wrapText="1"/>
    </xf>
    <xf numFmtId="49" fontId="15" fillId="0" borderId="0" xfId="0" applyNumberFormat="1" applyFont="1" applyFill="1" applyAlignment="1">
      <alignment horizontal="center"/>
    </xf>
    <xf numFmtId="0" fontId="11" fillId="3" borderId="1" xfId="0" applyNumberFormat="1" applyFont="1" applyFill="1" applyBorder="1" applyAlignment="1">
      <alignment horizontal="left" vertical="center" wrapText="1"/>
    </xf>
    <xf numFmtId="0" fontId="11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right" vertical="center" wrapText="1"/>
    </xf>
    <xf numFmtId="164" fontId="8" fillId="3" borderId="1" xfId="0" applyNumberFormat="1" applyFont="1" applyFill="1" applyBorder="1" applyAlignment="1">
      <alignment horizontal="right" vertical="center"/>
    </xf>
    <xf numFmtId="0" fontId="4" fillId="3" borderId="0" xfId="0" applyNumberFormat="1" applyFont="1" applyFill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0" fillId="3" borderId="0" xfId="0" applyFill="1"/>
    <xf numFmtId="164" fontId="0" fillId="3" borderId="0" xfId="0" applyNumberFormat="1" applyFill="1"/>
    <xf numFmtId="2" fontId="9" fillId="0" borderId="1" xfId="0" applyNumberFormat="1" applyFont="1" applyFill="1" applyBorder="1" applyAlignment="1">
      <alignment horizontal="right" vertical="center"/>
    </xf>
    <xf numFmtId="2" fontId="14" fillId="0" borderId="1" xfId="0" applyNumberFormat="1" applyFont="1" applyFill="1" applyBorder="1" applyAlignment="1">
      <alignment horizontal="right" vertical="center"/>
    </xf>
    <xf numFmtId="0" fontId="12" fillId="2" borderId="1" xfId="0" applyNumberFormat="1" applyFont="1" applyFill="1" applyBorder="1" applyAlignment="1">
      <alignment horizontal="left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right" vertical="center"/>
    </xf>
    <xf numFmtId="0" fontId="4" fillId="2" borderId="0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/>
    <xf numFmtId="164" fontId="12" fillId="2" borderId="1" xfId="0" applyNumberFormat="1" applyFont="1" applyFill="1" applyBorder="1" applyAlignment="1">
      <alignment horizontal="right" vertical="center" wrapText="1"/>
    </xf>
    <xf numFmtId="0" fontId="3" fillId="2" borderId="0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0" fontId="8" fillId="0" borderId="7" xfId="0" applyFont="1" applyBorder="1" applyAlignment="1">
      <alignment horizontal="right" wrapText="1"/>
    </xf>
    <xf numFmtId="0" fontId="9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right"/>
    </xf>
    <xf numFmtId="0" fontId="8" fillId="0" borderId="0" xfId="2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15" fillId="0" borderId="7" xfId="0" applyFont="1" applyBorder="1" applyAlignment="1">
      <alignment horizontal="right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5" fillId="0" borderId="0" xfId="2" applyFont="1" applyFill="1" applyAlignment="1">
      <alignment horizontal="right"/>
    </xf>
    <xf numFmtId="0" fontId="15" fillId="0" borderId="0" xfId="2" applyFont="1" applyFill="1" applyAlignment="1">
      <alignment horizontal="left" vertical="center" wrapText="1"/>
    </xf>
    <xf numFmtId="0" fontId="15" fillId="0" borderId="0" xfId="2" applyFont="1" applyFill="1" applyAlignment="1">
      <alignment horizontal="center" vertical="center" wrapText="1"/>
    </xf>
    <xf numFmtId="0" fontId="14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_республиканский  2005 г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5"/>
  <sheetViews>
    <sheetView view="pageBreakPreview" zoomScale="112" zoomScaleNormal="85" zoomScaleSheetLayoutView="112" workbookViewId="0">
      <selection activeCell="AB2" sqref="AB2"/>
    </sheetView>
  </sheetViews>
  <sheetFormatPr defaultRowHeight="12.75"/>
  <cols>
    <col min="1" max="1" width="47.5703125" style="23" customWidth="1"/>
    <col min="2" max="2" width="8" style="1" hidden="1" customWidth="1"/>
    <col min="3" max="3" width="5.5703125" style="1" customWidth="1"/>
    <col min="4" max="4" width="5.7109375" style="2" customWidth="1"/>
    <col min="5" max="5" width="10.7109375" style="2" customWidth="1"/>
    <col min="6" max="6" width="6.28515625" style="2" customWidth="1"/>
    <col min="7" max="7" width="8.85546875" style="2" customWidth="1"/>
    <col min="8" max="8" width="9.5703125" style="2" hidden="1" customWidth="1"/>
    <col min="9" max="9" width="9.7109375" style="2" hidden="1" customWidth="1"/>
    <col min="10" max="10" width="10.140625" style="2" hidden="1" customWidth="1"/>
    <col min="11" max="11" width="9.5703125" style="2" hidden="1" customWidth="1"/>
    <col min="12" max="26" width="0" style="2" hidden="1" customWidth="1"/>
    <col min="27" max="16384" width="9.140625" style="2"/>
  </cols>
  <sheetData>
    <row r="1" spans="1:31">
      <c r="A1" s="27"/>
      <c r="B1" s="27"/>
      <c r="C1" s="163" t="s">
        <v>159</v>
      </c>
      <c r="D1" s="163"/>
      <c r="E1" s="163"/>
      <c r="F1" s="163"/>
      <c r="G1" s="163"/>
    </row>
    <row r="2" spans="1:31" ht="83.25" customHeight="1">
      <c r="A2" s="28"/>
      <c r="B2" s="28"/>
      <c r="C2" s="164" t="s">
        <v>154</v>
      </c>
      <c r="D2" s="164"/>
      <c r="E2" s="164"/>
      <c r="F2" s="164"/>
      <c r="G2" s="164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31" ht="12.75" customHeight="1">
      <c r="A3" s="28"/>
      <c r="B3" s="28"/>
      <c r="C3" s="166" t="s">
        <v>157</v>
      </c>
      <c r="D3" s="166"/>
      <c r="E3" s="166"/>
      <c r="F3" s="166"/>
      <c r="G3" s="166"/>
      <c r="H3" s="16"/>
      <c r="I3" s="16"/>
      <c r="J3" s="16"/>
      <c r="K3" s="16"/>
      <c r="L3" s="16"/>
      <c r="M3" s="16"/>
      <c r="N3" s="16"/>
      <c r="O3" s="16"/>
      <c r="P3" s="16"/>
      <c r="Q3" s="16"/>
      <c r="AB3" s="64"/>
    </row>
    <row r="4" spans="1:31" ht="12.75" customHeight="1">
      <c r="A4" s="162" t="s">
        <v>0</v>
      </c>
      <c r="B4" s="162"/>
      <c r="C4" s="162"/>
      <c r="D4" s="162"/>
      <c r="E4" s="162"/>
      <c r="F4" s="162"/>
      <c r="G4" s="162"/>
      <c r="H4" s="162"/>
      <c r="I4" s="162"/>
      <c r="J4" s="16"/>
      <c r="K4" s="16"/>
      <c r="L4" s="16"/>
      <c r="M4" s="16"/>
      <c r="N4" s="16"/>
      <c r="O4" s="16"/>
      <c r="P4" s="16"/>
      <c r="Q4" s="16"/>
    </row>
    <row r="5" spans="1:31" ht="29.25" customHeight="1">
      <c r="A5" s="165" t="s">
        <v>148</v>
      </c>
      <c r="B5" s="165"/>
      <c r="C5" s="165"/>
      <c r="D5" s="165"/>
      <c r="E5" s="165"/>
      <c r="F5" s="165"/>
      <c r="G5" s="165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31" ht="12.75" customHeight="1">
      <c r="A6" s="62"/>
      <c r="B6" s="62"/>
      <c r="C6" s="62"/>
      <c r="D6" s="62"/>
      <c r="E6" s="62"/>
      <c r="F6" s="161" t="s">
        <v>103</v>
      </c>
      <c r="G6" s="161"/>
      <c r="H6" s="25"/>
      <c r="I6" s="16"/>
      <c r="J6" s="16"/>
      <c r="K6" s="16"/>
      <c r="L6" s="16"/>
      <c r="M6" s="16"/>
      <c r="N6" s="16"/>
      <c r="O6" s="16"/>
      <c r="P6" s="16"/>
      <c r="Q6" s="16"/>
    </row>
    <row r="7" spans="1:31" s="4" customFormat="1" ht="27.75" customHeight="1">
      <c r="A7" s="30" t="s">
        <v>7</v>
      </c>
      <c r="B7" s="31" t="s">
        <v>14</v>
      </c>
      <c r="C7" s="32" t="s">
        <v>1</v>
      </c>
      <c r="D7" s="32" t="s">
        <v>2</v>
      </c>
      <c r="E7" s="32" t="s">
        <v>15</v>
      </c>
      <c r="F7" s="32" t="s">
        <v>16</v>
      </c>
      <c r="G7" s="31" t="s">
        <v>141</v>
      </c>
      <c r="H7" s="24" t="s">
        <v>75</v>
      </c>
      <c r="I7" s="21" t="s">
        <v>32</v>
      </c>
      <c r="J7" s="21" t="s">
        <v>31</v>
      </c>
      <c r="K7" s="22" t="s">
        <v>28</v>
      </c>
      <c r="L7" s="22" t="s">
        <v>30</v>
      </c>
      <c r="M7" s="22" t="s">
        <v>29</v>
      </c>
      <c r="N7" s="21" t="s">
        <v>76</v>
      </c>
      <c r="O7" s="21" t="s">
        <v>33</v>
      </c>
      <c r="P7" s="21" t="s">
        <v>35</v>
      </c>
      <c r="Q7" s="22" t="s">
        <v>36</v>
      </c>
    </row>
    <row r="8" spans="1:31" s="14" customFormat="1" ht="10.5" customHeight="1">
      <c r="A8" s="30">
        <v>1</v>
      </c>
      <c r="B8" s="31">
        <v>2</v>
      </c>
      <c r="C8" s="32" t="s">
        <v>6</v>
      </c>
      <c r="D8" s="32" t="s">
        <v>17</v>
      </c>
      <c r="E8" s="32" t="s">
        <v>18</v>
      </c>
      <c r="F8" s="32" t="s">
        <v>19</v>
      </c>
      <c r="G8" s="33">
        <v>7</v>
      </c>
      <c r="H8" s="15"/>
      <c r="I8" s="15"/>
      <c r="J8" s="15"/>
      <c r="K8" s="15"/>
      <c r="L8" s="15"/>
      <c r="M8" s="15"/>
      <c r="N8" s="15"/>
      <c r="O8" s="15"/>
      <c r="P8" s="15"/>
      <c r="Q8" s="20"/>
    </row>
    <row r="9" spans="1:31" s="4" customFormat="1">
      <c r="A9" s="34" t="s">
        <v>74</v>
      </c>
      <c r="B9" s="31"/>
      <c r="C9" s="32"/>
      <c r="D9" s="32"/>
      <c r="E9" s="32"/>
      <c r="F9" s="32"/>
      <c r="G9" s="56">
        <f>G10+G45+G78+G83+G87</f>
        <v>4177.2</v>
      </c>
      <c r="H9" s="9"/>
      <c r="I9" s="9"/>
      <c r="J9" s="9"/>
      <c r="K9" s="9"/>
      <c r="L9" s="9"/>
      <c r="M9" s="9"/>
      <c r="N9" s="9"/>
      <c r="O9" s="9"/>
      <c r="P9" s="9"/>
      <c r="Q9" s="9"/>
      <c r="R9" s="4">
        <v>245797.2</v>
      </c>
    </row>
    <row r="10" spans="1:31" ht="15" customHeight="1">
      <c r="A10" s="57" t="s">
        <v>101</v>
      </c>
      <c r="B10" s="35">
        <v>879</v>
      </c>
      <c r="C10" s="43" t="s">
        <v>3</v>
      </c>
      <c r="D10" s="43" t="s">
        <v>63</v>
      </c>
      <c r="E10" s="43" t="s">
        <v>52</v>
      </c>
      <c r="F10" s="32"/>
      <c r="G10" s="56">
        <f>+G11+G16+G37+G41</f>
        <v>3980.0999999999995</v>
      </c>
      <c r="H10" s="11" t="e">
        <f>#REF!+#REF!+#REF!+#REF!</f>
        <v>#REF!</v>
      </c>
      <c r="I10" s="11" t="e">
        <f>#REF!+#REF!+#REF!+#REF!</f>
        <v>#REF!</v>
      </c>
      <c r="J10" s="15" t="e">
        <f>K10+L10+M10+N10</f>
        <v>#REF!</v>
      </c>
      <c r="K10" s="11" t="e">
        <f>#REF!+#REF!+#REF!+#REF!</f>
        <v>#REF!</v>
      </c>
      <c r="L10" s="11" t="e">
        <f>#REF!+#REF!+#REF!+#REF!</f>
        <v>#REF!</v>
      </c>
      <c r="M10" s="11" t="e">
        <f>#REF!+#REF!+#REF!+#REF!</f>
        <v>#REF!</v>
      </c>
      <c r="N10" s="11" t="e">
        <f>#REF!+#REF!+#REF!+#REF!</f>
        <v>#REF!</v>
      </c>
      <c r="O10" s="11" t="e">
        <f>#REF!+#REF!+#REF!+#REF!</f>
        <v>#REF!</v>
      </c>
      <c r="P10" s="11" t="e">
        <f>#REF!+#REF!+#REF!+#REF!</f>
        <v>#REF!</v>
      </c>
      <c r="Q10" s="11" t="e">
        <f>#REF!+#REF!+#REF!+#REF!</f>
        <v>#REF!</v>
      </c>
      <c r="R10" s="2" t="s">
        <v>79</v>
      </c>
      <c r="AA10" s="61"/>
    </row>
    <row r="11" spans="1:31" ht="33.75" hidden="1" customHeight="1">
      <c r="A11" s="36" t="s">
        <v>82</v>
      </c>
      <c r="B11" s="37" t="s">
        <v>3</v>
      </c>
      <c r="C11" s="32" t="s">
        <v>3</v>
      </c>
      <c r="D11" s="32" t="s">
        <v>4</v>
      </c>
      <c r="E11" s="37">
        <v>7960000190</v>
      </c>
      <c r="F11" s="58"/>
      <c r="G11" s="59">
        <f>G12</f>
        <v>187.2</v>
      </c>
      <c r="H11" s="13"/>
      <c r="I11" s="13"/>
      <c r="J11" s="15"/>
      <c r="K11" s="13"/>
      <c r="L11" s="13"/>
      <c r="M11" s="13"/>
      <c r="N11" s="13"/>
      <c r="O11" s="13"/>
      <c r="P11" s="13"/>
      <c r="Q11" s="13"/>
      <c r="AE11" s="61"/>
    </row>
    <row r="12" spans="1:31" ht="25.5" hidden="1" customHeight="1">
      <c r="A12" s="38" t="s">
        <v>26</v>
      </c>
      <c r="B12" s="39" t="s">
        <v>27</v>
      </c>
      <c r="C12" s="47" t="s">
        <v>3</v>
      </c>
      <c r="D12" s="47" t="s">
        <v>4</v>
      </c>
      <c r="E12" s="47" t="s">
        <v>114</v>
      </c>
      <c r="F12" s="47"/>
      <c r="G12" s="59">
        <f>G13</f>
        <v>187.2</v>
      </c>
      <c r="H12" s="13" t="e">
        <f>+#REF!</f>
        <v>#REF!</v>
      </c>
      <c r="I12" s="13" t="e">
        <f>+#REF!</f>
        <v>#REF!</v>
      </c>
      <c r="J12" s="15" t="e">
        <f>K12+L12+M12+N12</f>
        <v>#REF!</v>
      </c>
      <c r="K12" s="13" t="e">
        <f>+#REF!</f>
        <v>#REF!</v>
      </c>
      <c r="L12" s="13" t="e">
        <f>+#REF!</f>
        <v>#REF!</v>
      </c>
      <c r="M12" s="13" t="e">
        <f>+#REF!</f>
        <v>#REF!</v>
      </c>
      <c r="N12" s="13" t="e">
        <f>+#REF!</f>
        <v>#REF!</v>
      </c>
      <c r="O12" s="13" t="e">
        <f>+#REF!</f>
        <v>#REF!</v>
      </c>
      <c r="P12" s="13" t="e">
        <f>+#REF!</f>
        <v>#REF!</v>
      </c>
      <c r="Q12" s="13" t="e">
        <f>+#REF!</f>
        <v>#REF!</v>
      </c>
    </row>
    <row r="13" spans="1:31" ht="45">
      <c r="A13" s="40" t="s">
        <v>55</v>
      </c>
      <c r="B13" s="35" t="s">
        <v>3</v>
      </c>
      <c r="C13" s="42" t="s">
        <v>3</v>
      </c>
      <c r="D13" s="42" t="s">
        <v>4</v>
      </c>
      <c r="E13" s="47" t="s">
        <v>114</v>
      </c>
      <c r="F13" s="42" t="s">
        <v>56</v>
      </c>
      <c r="G13" s="59">
        <v>187.2</v>
      </c>
      <c r="H13" s="13"/>
      <c r="I13" s="13"/>
      <c r="J13" s="15"/>
      <c r="K13" s="13"/>
      <c r="L13" s="13"/>
      <c r="M13" s="13"/>
      <c r="N13" s="13"/>
      <c r="O13" s="13"/>
      <c r="P13" s="13"/>
      <c r="Q13" s="13"/>
    </row>
    <row r="14" spans="1:31" ht="22.5">
      <c r="A14" s="40" t="s">
        <v>57</v>
      </c>
      <c r="B14" s="35" t="s">
        <v>3</v>
      </c>
      <c r="C14" s="42" t="s">
        <v>3</v>
      </c>
      <c r="D14" s="42" t="s">
        <v>4</v>
      </c>
      <c r="E14" s="47" t="s">
        <v>114</v>
      </c>
      <c r="F14" s="42" t="s">
        <v>115</v>
      </c>
      <c r="G14" s="59">
        <f>+G15</f>
        <v>187.2</v>
      </c>
      <c r="H14" s="13"/>
      <c r="I14" s="13"/>
      <c r="J14" s="15"/>
      <c r="K14" s="13"/>
      <c r="L14" s="13"/>
      <c r="M14" s="13"/>
      <c r="N14" s="13"/>
      <c r="O14" s="13"/>
      <c r="P14" s="13"/>
      <c r="Q14" s="13"/>
    </row>
    <row r="15" spans="1:31" ht="18" hidden="1" customHeight="1">
      <c r="A15" s="26" t="s">
        <v>81</v>
      </c>
      <c r="B15" s="35" t="s">
        <v>3</v>
      </c>
      <c r="C15" s="42" t="s">
        <v>3</v>
      </c>
      <c r="D15" s="42" t="s">
        <v>4</v>
      </c>
      <c r="E15" s="47" t="s">
        <v>114</v>
      </c>
      <c r="F15" s="42" t="s">
        <v>115</v>
      </c>
      <c r="G15" s="59">
        <v>187.2</v>
      </c>
      <c r="H15" s="13"/>
      <c r="I15" s="13"/>
      <c r="J15" s="15"/>
      <c r="K15" s="13"/>
      <c r="L15" s="13"/>
      <c r="M15" s="13"/>
      <c r="N15" s="13"/>
      <c r="O15" s="13"/>
      <c r="P15" s="13"/>
      <c r="Q15" s="13"/>
      <c r="AC15" s="61"/>
    </row>
    <row r="16" spans="1:31" ht="36.75" customHeight="1">
      <c r="A16" s="41" t="s">
        <v>67</v>
      </c>
      <c r="B16" s="35">
        <v>879</v>
      </c>
      <c r="C16" s="43" t="s">
        <v>3</v>
      </c>
      <c r="D16" s="43" t="s">
        <v>5</v>
      </c>
      <c r="E16" s="43" t="s">
        <v>52</v>
      </c>
      <c r="F16" s="43" t="s">
        <v>45</v>
      </c>
      <c r="G16" s="56">
        <f>G18+G32</f>
        <v>3711.8999999999996</v>
      </c>
      <c r="H16" s="11">
        <f>+H17</f>
        <v>4103</v>
      </c>
      <c r="I16" s="11">
        <f>+I17</f>
        <v>0</v>
      </c>
      <c r="J16" s="15">
        <f t="shared" ref="J16:J31" si="0">K16+L16+M16+N16</f>
        <v>322</v>
      </c>
      <c r="K16" s="11">
        <f t="shared" ref="K16:Q17" si="1">+K17</f>
        <v>322</v>
      </c>
      <c r="L16" s="11">
        <f t="shared" si="1"/>
        <v>0</v>
      </c>
      <c r="M16" s="11">
        <f t="shared" si="1"/>
        <v>0</v>
      </c>
      <c r="N16" s="11">
        <f t="shared" si="1"/>
        <v>0</v>
      </c>
      <c r="O16" s="11">
        <f t="shared" si="1"/>
        <v>2800</v>
      </c>
      <c r="P16" s="11">
        <f t="shared" si="1"/>
        <v>0</v>
      </c>
      <c r="Q16" s="11">
        <f t="shared" si="1"/>
        <v>373</v>
      </c>
    </row>
    <row r="17" spans="1:17" ht="22.5">
      <c r="A17" s="26" t="s">
        <v>53</v>
      </c>
      <c r="B17" s="35">
        <v>879</v>
      </c>
      <c r="C17" s="35" t="s">
        <v>3</v>
      </c>
      <c r="D17" s="35" t="s">
        <v>5</v>
      </c>
      <c r="E17" s="35" t="s">
        <v>110</v>
      </c>
      <c r="F17" s="35" t="s">
        <v>45</v>
      </c>
      <c r="G17" s="59">
        <f>G18+G32</f>
        <v>3711.8999999999996</v>
      </c>
      <c r="H17" s="11">
        <f>+H18</f>
        <v>4103</v>
      </c>
      <c r="I17" s="11">
        <f>+I18</f>
        <v>0</v>
      </c>
      <c r="J17" s="15">
        <f t="shared" si="0"/>
        <v>322</v>
      </c>
      <c r="K17" s="11">
        <f t="shared" si="1"/>
        <v>322</v>
      </c>
      <c r="L17" s="11">
        <f t="shared" si="1"/>
        <v>0</v>
      </c>
      <c r="M17" s="11">
        <f t="shared" si="1"/>
        <v>0</v>
      </c>
      <c r="N17" s="11">
        <f t="shared" si="1"/>
        <v>0</v>
      </c>
      <c r="O17" s="11">
        <f t="shared" si="1"/>
        <v>2800</v>
      </c>
      <c r="P17" s="11">
        <f t="shared" si="1"/>
        <v>0</v>
      </c>
      <c r="Q17" s="11">
        <f t="shared" si="1"/>
        <v>373</v>
      </c>
    </row>
    <row r="18" spans="1:17">
      <c r="A18" s="41" t="s">
        <v>20</v>
      </c>
      <c r="B18" s="35">
        <v>879</v>
      </c>
      <c r="C18" s="43" t="s">
        <v>3</v>
      </c>
      <c r="D18" s="43" t="s">
        <v>5</v>
      </c>
      <c r="E18" s="43" t="s">
        <v>109</v>
      </c>
      <c r="F18" s="43" t="s">
        <v>45</v>
      </c>
      <c r="G18" s="56">
        <f>+G19+G24+G28</f>
        <v>3124.2999999999997</v>
      </c>
      <c r="H18" s="11">
        <f>+H19+H24+H28</f>
        <v>4103</v>
      </c>
      <c r="I18" s="11">
        <f>+I19+I24+I28</f>
        <v>0</v>
      </c>
      <c r="J18" s="15">
        <f t="shared" si="0"/>
        <v>322</v>
      </c>
      <c r="K18" s="11">
        <f t="shared" ref="K18:Q18" si="2">+K19+K24+K28</f>
        <v>322</v>
      </c>
      <c r="L18" s="11">
        <f t="shared" si="2"/>
        <v>0</v>
      </c>
      <c r="M18" s="11">
        <f t="shared" si="2"/>
        <v>0</v>
      </c>
      <c r="N18" s="11">
        <f t="shared" si="2"/>
        <v>0</v>
      </c>
      <c r="O18" s="11">
        <f t="shared" si="2"/>
        <v>2800</v>
      </c>
      <c r="P18" s="11">
        <f t="shared" si="2"/>
        <v>0</v>
      </c>
      <c r="Q18" s="11">
        <f t="shared" si="2"/>
        <v>373</v>
      </c>
    </row>
    <row r="19" spans="1:17" ht="45">
      <c r="A19" s="26" t="s">
        <v>55</v>
      </c>
      <c r="B19" s="35">
        <v>879</v>
      </c>
      <c r="C19" s="35" t="s">
        <v>3</v>
      </c>
      <c r="D19" s="35" t="s">
        <v>5</v>
      </c>
      <c r="E19" s="63">
        <v>8900000110</v>
      </c>
      <c r="F19" s="35" t="s">
        <v>56</v>
      </c>
      <c r="G19" s="59">
        <f>G20</f>
        <v>2667.2</v>
      </c>
      <c r="H19" s="11">
        <f>H20</f>
        <v>4103</v>
      </c>
      <c r="I19" s="11">
        <f>I20</f>
        <v>0</v>
      </c>
      <c r="J19" s="15">
        <f t="shared" si="0"/>
        <v>0</v>
      </c>
      <c r="K19" s="11">
        <f t="shared" ref="K19:Q19" si="3">K20</f>
        <v>0</v>
      </c>
      <c r="L19" s="11">
        <f t="shared" si="3"/>
        <v>0</v>
      </c>
      <c r="M19" s="11">
        <f t="shared" si="3"/>
        <v>0</v>
      </c>
      <c r="N19" s="11">
        <f t="shared" si="3"/>
        <v>0</v>
      </c>
      <c r="O19" s="11">
        <f t="shared" si="3"/>
        <v>0</v>
      </c>
      <c r="P19" s="11">
        <f t="shared" si="3"/>
        <v>0</v>
      </c>
      <c r="Q19" s="11">
        <f t="shared" si="3"/>
        <v>373</v>
      </c>
    </row>
    <row r="20" spans="1:17" s="4" customFormat="1" ht="22.5">
      <c r="A20" s="26" t="s">
        <v>57</v>
      </c>
      <c r="B20" s="35">
        <v>879</v>
      </c>
      <c r="C20" s="35" t="s">
        <v>3</v>
      </c>
      <c r="D20" s="35" t="s">
        <v>5</v>
      </c>
      <c r="E20" s="63">
        <v>8900000110</v>
      </c>
      <c r="F20" s="35" t="s">
        <v>58</v>
      </c>
      <c r="G20" s="59">
        <f>+G21+G22+G23</f>
        <v>2667.2</v>
      </c>
      <c r="H20" s="11">
        <f>H21+H22</f>
        <v>4103</v>
      </c>
      <c r="I20" s="11">
        <f>I21+I22</f>
        <v>0</v>
      </c>
      <c r="J20" s="15">
        <f t="shared" si="0"/>
        <v>0</v>
      </c>
      <c r="K20" s="11">
        <f t="shared" ref="K20:Q20" si="4">K21+K22</f>
        <v>0</v>
      </c>
      <c r="L20" s="11">
        <f t="shared" si="4"/>
        <v>0</v>
      </c>
      <c r="M20" s="11">
        <f t="shared" si="4"/>
        <v>0</v>
      </c>
      <c r="N20" s="11">
        <f t="shared" si="4"/>
        <v>0</v>
      </c>
      <c r="O20" s="11">
        <f t="shared" si="4"/>
        <v>0</v>
      </c>
      <c r="P20" s="11">
        <f t="shared" si="4"/>
        <v>0</v>
      </c>
      <c r="Q20" s="11">
        <f t="shared" si="4"/>
        <v>373</v>
      </c>
    </row>
    <row r="21" spans="1:17" s="3" customFormat="1">
      <c r="A21" s="85" t="s">
        <v>135</v>
      </c>
      <c r="B21" s="35">
        <v>879</v>
      </c>
      <c r="C21" s="35" t="s">
        <v>3</v>
      </c>
      <c r="D21" s="35" t="s">
        <v>5</v>
      </c>
      <c r="E21" s="63">
        <v>8900000110</v>
      </c>
      <c r="F21" s="35" t="s">
        <v>60</v>
      </c>
      <c r="G21" s="59">
        <v>1875.1</v>
      </c>
      <c r="H21" s="11">
        <v>4103</v>
      </c>
      <c r="I21" s="11"/>
      <c r="J21" s="15">
        <f t="shared" si="0"/>
        <v>0</v>
      </c>
      <c r="K21" s="11"/>
      <c r="L21" s="11"/>
      <c r="M21" s="11"/>
      <c r="N21" s="11"/>
      <c r="O21" s="11"/>
      <c r="P21" s="11"/>
      <c r="Q21" s="11">
        <v>373</v>
      </c>
    </row>
    <row r="22" spans="1:17" ht="24" hidden="1">
      <c r="A22" s="85" t="s">
        <v>61</v>
      </c>
      <c r="B22" s="35">
        <v>879</v>
      </c>
      <c r="C22" s="35" t="s">
        <v>3</v>
      </c>
      <c r="D22" s="35" t="s">
        <v>5</v>
      </c>
      <c r="E22" s="63">
        <v>8900000190</v>
      </c>
      <c r="F22" s="35" t="s">
        <v>62</v>
      </c>
      <c r="G22" s="59">
        <f>+'прил 7'!H22</f>
        <v>0</v>
      </c>
      <c r="H22" s="11"/>
      <c r="I22" s="11"/>
      <c r="J22" s="15">
        <f t="shared" si="0"/>
        <v>0</v>
      </c>
      <c r="K22" s="11"/>
      <c r="L22" s="11"/>
      <c r="M22" s="11"/>
      <c r="N22" s="11"/>
      <c r="O22" s="11"/>
      <c r="P22" s="11"/>
      <c r="Q22" s="11"/>
    </row>
    <row r="23" spans="1:17">
      <c r="A23" s="85" t="s">
        <v>122</v>
      </c>
      <c r="B23" s="35">
        <v>879</v>
      </c>
      <c r="C23" s="35" t="s">
        <v>3</v>
      </c>
      <c r="D23" s="35" t="s">
        <v>5</v>
      </c>
      <c r="E23" s="63">
        <v>8900000110</v>
      </c>
      <c r="F23" s="35">
        <v>129</v>
      </c>
      <c r="G23" s="59">
        <v>792.1</v>
      </c>
      <c r="H23" s="11"/>
      <c r="I23" s="11"/>
      <c r="J23" s="15"/>
      <c r="K23" s="11"/>
      <c r="L23" s="11"/>
      <c r="M23" s="11"/>
      <c r="N23" s="11"/>
      <c r="O23" s="11"/>
      <c r="P23" s="11"/>
      <c r="Q23" s="11"/>
    </row>
    <row r="24" spans="1:17" ht="22.5">
      <c r="A24" s="26" t="s">
        <v>46</v>
      </c>
      <c r="B24" s="35">
        <v>879</v>
      </c>
      <c r="C24" s="35" t="s">
        <v>3</v>
      </c>
      <c r="D24" s="35" t="s">
        <v>5</v>
      </c>
      <c r="E24" s="35" t="s">
        <v>111</v>
      </c>
      <c r="F24" s="35" t="s">
        <v>47</v>
      </c>
      <c r="G24" s="59">
        <f>G25</f>
        <v>365.1</v>
      </c>
      <c r="H24" s="11">
        <f>H25</f>
        <v>0</v>
      </c>
      <c r="I24" s="11">
        <f>I25</f>
        <v>0</v>
      </c>
      <c r="J24" s="15">
        <f t="shared" si="0"/>
        <v>322</v>
      </c>
      <c r="K24" s="11">
        <f t="shared" ref="K24:Q24" si="5">K25</f>
        <v>322</v>
      </c>
      <c r="L24" s="11">
        <f t="shared" si="5"/>
        <v>0</v>
      </c>
      <c r="M24" s="11">
        <f t="shared" si="5"/>
        <v>0</v>
      </c>
      <c r="N24" s="11">
        <f t="shared" si="5"/>
        <v>0</v>
      </c>
      <c r="O24" s="11">
        <f t="shared" si="5"/>
        <v>2800</v>
      </c>
      <c r="P24" s="11">
        <f t="shared" si="5"/>
        <v>0</v>
      </c>
      <c r="Q24" s="11">
        <f t="shared" si="5"/>
        <v>0</v>
      </c>
    </row>
    <row r="25" spans="1:17" ht="22.5">
      <c r="A25" s="26" t="s">
        <v>48</v>
      </c>
      <c r="B25" s="35">
        <v>879</v>
      </c>
      <c r="C25" s="35" t="s">
        <v>3</v>
      </c>
      <c r="D25" s="35" t="s">
        <v>5</v>
      </c>
      <c r="E25" s="35" t="s">
        <v>111</v>
      </c>
      <c r="F25" s="35" t="s">
        <v>49</v>
      </c>
      <c r="G25" s="56">
        <f>+G26+G27</f>
        <v>365.1</v>
      </c>
      <c r="H25" s="10">
        <f>+H26+H27</f>
        <v>0</v>
      </c>
      <c r="I25" s="10">
        <f>+I26+I27</f>
        <v>0</v>
      </c>
      <c r="J25" s="15">
        <f t="shared" si="0"/>
        <v>322</v>
      </c>
      <c r="K25" s="10">
        <f t="shared" ref="K25:Q25" si="6">+K26+K27</f>
        <v>322</v>
      </c>
      <c r="L25" s="10">
        <f t="shared" si="6"/>
        <v>0</v>
      </c>
      <c r="M25" s="10">
        <f t="shared" si="6"/>
        <v>0</v>
      </c>
      <c r="N25" s="10">
        <f t="shared" si="6"/>
        <v>0</v>
      </c>
      <c r="O25" s="10">
        <f t="shared" si="6"/>
        <v>2800</v>
      </c>
      <c r="P25" s="10">
        <f t="shared" si="6"/>
        <v>0</v>
      </c>
      <c r="Q25" s="10">
        <f t="shared" si="6"/>
        <v>0</v>
      </c>
    </row>
    <row r="26" spans="1:17" ht="22.5">
      <c r="A26" s="26" t="s">
        <v>68</v>
      </c>
      <c r="B26" s="35">
        <v>879</v>
      </c>
      <c r="C26" s="35" t="s">
        <v>3</v>
      </c>
      <c r="D26" s="35" t="s">
        <v>5</v>
      </c>
      <c r="E26" s="35" t="s">
        <v>140</v>
      </c>
      <c r="F26" s="35" t="s">
        <v>69</v>
      </c>
      <c r="G26" s="59">
        <v>22</v>
      </c>
      <c r="H26" s="11"/>
      <c r="I26" s="11"/>
      <c r="J26" s="15">
        <f t="shared" si="0"/>
        <v>0</v>
      </c>
      <c r="K26" s="11"/>
      <c r="L26" s="11"/>
      <c r="M26" s="11"/>
      <c r="N26" s="11"/>
      <c r="O26" s="11"/>
      <c r="P26" s="11"/>
      <c r="Q26" s="11"/>
    </row>
    <row r="27" spans="1:17" s="4" customFormat="1" ht="22.5">
      <c r="A27" s="26" t="s">
        <v>50</v>
      </c>
      <c r="B27" s="35">
        <v>879</v>
      </c>
      <c r="C27" s="35" t="s">
        <v>3</v>
      </c>
      <c r="D27" s="35" t="s">
        <v>5</v>
      </c>
      <c r="E27" s="35" t="s">
        <v>111</v>
      </c>
      <c r="F27" s="35" t="s">
        <v>51</v>
      </c>
      <c r="G27" s="59">
        <v>343.1</v>
      </c>
      <c r="H27" s="11"/>
      <c r="I27" s="11"/>
      <c r="J27" s="15">
        <f t="shared" si="0"/>
        <v>322</v>
      </c>
      <c r="K27" s="11">
        <v>322</v>
      </c>
      <c r="L27" s="11"/>
      <c r="M27" s="11"/>
      <c r="N27" s="11"/>
      <c r="O27" s="11">
        <v>2800</v>
      </c>
      <c r="P27" s="11"/>
      <c r="Q27" s="11"/>
    </row>
    <row r="28" spans="1:17">
      <c r="A28" s="26" t="s">
        <v>37</v>
      </c>
      <c r="B28" s="35">
        <v>879</v>
      </c>
      <c r="C28" s="35" t="s">
        <v>3</v>
      </c>
      <c r="D28" s="35" t="s">
        <v>5</v>
      </c>
      <c r="E28" s="35" t="s">
        <v>111</v>
      </c>
      <c r="F28" s="35" t="s">
        <v>38</v>
      </c>
      <c r="G28" s="59">
        <f>+G29</f>
        <v>92</v>
      </c>
      <c r="H28" s="11">
        <f>H29</f>
        <v>0</v>
      </c>
      <c r="I28" s="11">
        <f>I29</f>
        <v>0</v>
      </c>
      <c r="J28" s="15">
        <f t="shared" si="0"/>
        <v>0</v>
      </c>
      <c r="K28" s="11">
        <f t="shared" ref="K28:Q28" si="7">K29</f>
        <v>0</v>
      </c>
      <c r="L28" s="11">
        <f t="shared" si="7"/>
        <v>0</v>
      </c>
      <c r="M28" s="11">
        <f t="shared" si="7"/>
        <v>0</v>
      </c>
      <c r="N28" s="11">
        <f t="shared" si="7"/>
        <v>0</v>
      </c>
      <c r="O28" s="11">
        <f t="shared" si="7"/>
        <v>0</v>
      </c>
      <c r="P28" s="11">
        <f t="shared" si="7"/>
        <v>0</v>
      </c>
      <c r="Q28" s="11">
        <f t="shared" si="7"/>
        <v>0</v>
      </c>
    </row>
    <row r="29" spans="1:17" ht="26.25" customHeight="1">
      <c r="A29" s="26" t="s">
        <v>39</v>
      </c>
      <c r="B29" s="35">
        <v>879</v>
      </c>
      <c r="C29" s="35" t="s">
        <v>3</v>
      </c>
      <c r="D29" s="35" t="s">
        <v>5</v>
      </c>
      <c r="E29" s="35" t="s">
        <v>111</v>
      </c>
      <c r="F29" s="35" t="s">
        <v>40</v>
      </c>
      <c r="G29" s="59">
        <f>G30+G31</f>
        <v>92</v>
      </c>
      <c r="H29" s="11">
        <f>H30+H31</f>
        <v>0</v>
      </c>
      <c r="I29" s="11">
        <f>I30+I31</f>
        <v>0</v>
      </c>
      <c r="J29" s="15">
        <f t="shared" si="0"/>
        <v>0</v>
      </c>
      <c r="K29" s="11">
        <f t="shared" ref="K29:Q29" si="8">K30+K31</f>
        <v>0</v>
      </c>
      <c r="L29" s="11">
        <f t="shared" si="8"/>
        <v>0</v>
      </c>
      <c r="M29" s="11">
        <f t="shared" si="8"/>
        <v>0</v>
      </c>
      <c r="N29" s="11">
        <f t="shared" si="8"/>
        <v>0</v>
      </c>
      <c r="O29" s="11">
        <f t="shared" si="8"/>
        <v>0</v>
      </c>
      <c r="P29" s="11">
        <f t="shared" si="8"/>
        <v>0</v>
      </c>
      <c r="Q29" s="11">
        <f t="shared" si="8"/>
        <v>0</v>
      </c>
    </row>
    <row r="30" spans="1:17" ht="12.75" customHeight="1">
      <c r="A30" s="26" t="s">
        <v>41</v>
      </c>
      <c r="B30" s="35">
        <v>879</v>
      </c>
      <c r="C30" s="35" t="s">
        <v>3</v>
      </c>
      <c r="D30" s="35" t="s">
        <v>5</v>
      </c>
      <c r="E30" s="35" t="s">
        <v>111</v>
      </c>
      <c r="F30" s="35" t="s">
        <v>42</v>
      </c>
      <c r="G30" s="59">
        <v>87</v>
      </c>
      <c r="H30" s="11"/>
      <c r="I30" s="11"/>
      <c r="J30" s="15">
        <f t="shared" si="0"/>
        <v>0</v>
      </c>
      <c r="K30" s="11"/>
      <c r="L30" s="11"/>
      <c r="M30" s="11"/>
      <c r="N30" s="11"/>
      <c r="O30" s="11"/>
      <c r="P30" s="11"/>
      <c r="Q30" s="11"/>
    </row>
    <row r="31" spans="1:17">
      <c r="A31" s="26" t="s">
        <v>43</v>
      </c>
      <c r="B31" s="35">
        <v>879</v>
      </c>
      <c r="C31" s="35" t="s">
        <v>3</v>
      </c>
      <c r="D31" s="35" t="s">
        <v>5</v>
      </c>
      <c r="E31" s="35" t="s">
        <v>111</v>
      </c>
      <c r="F31" s="35" t="s">
        <v>44</v>
      </c>
      <c r="G31" s="59">
        <v>5</v>
      </c>
      <c r="H31" s="10"/>
      <c r="I31" s="10"/>
      <c r="J31" s="15">
        <f t="shared" si="0"/>
        <v>0</v>
      </c>
      <c r="K31" s="10"/>
      <c r="L31" s="10"/>
      <c r="M31" s="10"/>
      <c r="N31" s="10"/>
      <c r="O31" s="10"/>
      <c r="P31" s="10"/>
      <c r="Q31" s="10"/>
    </row>
    <row r="32" spans="1:17" ht="22.5">
      <c r="A32" s="41" t="s">
        <v>80</v>
      </c>
      <c r="B32" s="35" t="s">
        <v>3</v>
      </c>
      <c r="C32" s="43" t="s">
        <v>3</v>
      </c>
      <c r="D32" s="43" t="s">
        <v>5</v>
      </c>
      <c r="E32" s="63">
        <v>7850000110</v>
      </c>
      <c r="F32" s="43" t="s">
        <v>45</v>
      </c>
      <c r="G32" s="56">
        <f>+G33</f>
        <v>587.6</v>
      </c>
      <c r="H32" s="10"/>
      <c r="I32" s="10"/>
      <c r="J32" s="15"/>
      <c r="K32" s="10"/>
      <c r="L32" s="10"/>
      <c r="M32" s="10"/>
      <c r="N32" s="10"/>
      <c r="O32" s="10"/>
      <c r="P32" s="10"/>
      <c r="Q32" s="10"/>
    </row>
    <row r="33" spans="1:17" ht="45">
      <c r="A33" s="26" t="s">
        <v>55</v>
      </c>
      <c r="B33" s="42" t="s">
        <v>3</v>
      </c>
      <c r="C33" s="35" t="s">
        <v>3</v>
      </c>
      <c r="D33" s="35" t="s">
        <v>5</v>
      </c>
      <c r="E33" s="63">
        <v>7850000110</v>
      </c>
      <c r="F33" s="35" t="s">
        <v>56</v>
      </c>
      <c r="G33" s="59">
        <f>+G34</f>
        <v>587.6</v>
      </c>
      <c r="H33" s="10"/>
      <c r="I33" s="10"/>
      <c r="J33" s="15"/>
      <c r="K33" s="10"/>
      <c r="L33" s="10"/>
      <c r="M33" s="10"/>
      <c r="N33" s="10"/>
      <c r="O33" s="10"/>
      <c r="P33" s="10"/>
      <c r="Q33" s="10"/>
    </row>
    <row r="34" spans="1:17" ht="22.5">
      <c r="A34" s="26" t="s">
        <v>57</v>
      </c>
      <c r="B34" s="42" t="s">
        <v>3</v>
      </c>
      <c r="C34" s="35" t="s">
        <v>3</v>
      </c>
      <c r="D34" s="35" t="s">
        <v>5</v>
      </c>
      <c r="E34" s="63">
        <v>7850000110</v>
      </c>
      <c r="F34" s="35" t="s">
        <v>58</v>
      </c>
      <c r="G34" s="59">
        <f>+G35+G36</f>
        <v>587.6</v>
      </c>
      <c r="H34" s="10"/>
      <c r="I34" s="10"/>
      <c r="J34" s="15"/>
      <c r="K34" s="10"/>
      <c r="L34" s="10"/>
      <c r="M34" s="10"/>
      <c r="N34" s="10"/>
      <c r="O34" s="10"/>
      <c r="P34" s="10"/>
      <c r="Q34" s="10"/>
    </row>
    <row r="35" spans="1:17">
      <c r="A35" s="26" t="s">
        <v>133</v>
      </c>
      <c r="B35" s="42" t="s">
        <v>3</v>
      </c>
      <c r="C35" s="35" t="s">
        <v>3</v>
      </c>
      <c r="D35" s="35" t="s">
        <v>5</v>
      </c>
      <c r="E35" s="63">
        <v>7850000110</v>
      </c>
      <c r="F35" s="35" t="s">
        <v>60</v>
      </c>
      <c r="G35" s="59">
        <v>457.7</v>
      </c>
      <c r="H35" s="10"/>
      <c r="I35" s="10"/>
      <c r="J35" s="15"/>
      <c r="K35" s="10"/>
      <c r="L35" s="10"/>
      <c r="M35" s="10"/>
      <c r="N35" s="10"/>
      <c r="O35" s="10"/>
      <c r="P35" s="10"/>
      <c r="Q35" s="10"/>
    </row>
    <row r="36" spans="1:17">
      <c r="A36" s="26" t="s">
        <v>134</v>
      </c>
      <c r="B36" s="42" t="s">
        <v>3</v>
      </c>
      <c r="C36" s="35" t="s">
        <v>3</v>
      </c>
      <c r="D36" s="35" t="s">
        <v>5</v>
      </c>
      <c r="E36" s="63">
        <v>7850000110</v>
      </c>
      <c r="F36" s="35">
        <v>129</v>
      </c>
      <c r="G36" s="59">
        <v>129.9</v>
      </c>
      <c r="H36" s="10"/>
      <c r="I36" s="10"/>
      <c r="J36" s="15"/>
      <c r="K36" s="10"/>
      <c r="L36" s="10"/>
      <c r="M36" s="10"/>
      <c r="N36" s="10"/>
      <c r="O36" s="10"/>
      <c r="P36" s="10"/>
      <c r="Q36" s="10"/>
    </row>
    <row r="37" spans="1:17" hidden="1">
      <c r="A37" s="41" t="s">
        <v>9</v>
      </c>
      <c r="B37" s="35">
        <v>879</v>
      </c>
      <c r="C37" s="43" t="s">
        <v>3</v>
      </c>
      <c r="D37" s="43" t="s">
        <v>11</v>
      </c>
      <c r="E37" s="43" t="s">
        <v>52</v>
      </c>
      <c r="F37" s="43" t="s">
        <v>45</v>
      </c>
      <c r="G37" s="56">
        <f>+G38</f>
        <v>80</v>
      </c>
      <c r="H37" s="10"/>
      <c r="I37" s="10"/>
      <c r="J37" s="15"/>
      <c r="K37" s="10"/>
      <c r="L37" s="10"/>
      <c r="M37" s="10"/>
      <c r="N37" s="10"/>
      <c r="O37" s="10"/>
      <c r="P37" s="10"/>
      <c r="Q37" s="10"/>
    </row>
    <row r="38" spans="1:17" ht="22.5" hidden="1">
      <c r="A38" s="41" t="s">
        <v>104</v>
      </c>
      <c r="B38" s="35">
        <v>879</v>
      </c>
      <c r="C38" s="35" t="s">
        <v>3</v>
      </c>
      <c r="D38" s="35" t="s">
        <v>11</v>
      </c>
      <c r="E38" s="63">
        <v>9700004000</v>
      </c>
      <c r="F38" s="35" t="s">
        <v>45</v>
      </c>
      <c r="G38" s="59">
        <f>+G39</f>
        <v>80</v>
      </c>
      <c r="H38" s="10"/>
      <c r="I38" s="10"/>
      <c r="J38" s="15"/>
      <c r="K38" s="10"/>
      <c r="L38" s="10"/>
      <c r="M38" s="10"/>
      <c r="N38" s="10"/>
      <c r="O38" s="10"/>
      <c r="P38" s="10"/>
      <c r="Q38" s="10"/>
    </row>
    <row r="39" spans="1:17">
      <c r="A39" s="26" t="s">
        <v>37</v>
      </c>
      <c r="B39" s="35">
        <v>879</v>
      </c>
      <c r="C39" s="35" t="s">
        <v>3</v>
      </c>
      <c r="D39" s="35" t="s">
        <v>11</v>
      </c>
      <c r="E39" s="63">
        <v>9700004000</v>
      </c>
      <c r="F39" s="35" t="s">
        <v>38</v>
      </c>
      <c r="G39" s="59">
        <f>+G40</f>
        <v>80</v>
      </c>
      <c r="H39" s="11" t="e">
        <f t="shared" ref="H39:I41" si="9">+H40</f>
        <v>#REF!</v>
      </c>
      <c r="I39" s="11" t="e">
        <f t="shared" si="9"/>
        <v>#REF!</v>
      </c>
      <c r="J39" s="15" t="e">
        <f>K39+L39+M39+N39</f>
        <v>#REF!</v>
      </c>
      <c r="K39" s="11" t="e">
        <f t="shared" ref="K39:Q41" si="10">+K40</f>
        <v>#REF!</v>
      </c>
      <c r="L39" s="11" t="e">
        <f t="shared" si="10"/>
        <v>#REF!</v>
      </c>
      <c r="M39" s="11" t="e">
        <f t="shared" si="10"/>
        <v>#REF!</v>
      </c>
      <c r="N39" s="11" t="e">
        <f t="shared" si="10"/>
        <v>#REF!</v>
      </c>
      <c r="O39" s="11" t="e">
        <f t="shared" si="10"/>
        <v>#REF!</v>
      </c>
      <c r="P39" s="11" t="e">
        <f t="shared" si="10"/>
        <v>#REF!</v>
      </c>
      <c r="Q39" s="11" t="e">
        <f t="shared" si="10"/>
        <v>#REF!</v>
      </c>
    </row>
    <row r="40" spans="1:17">
      <c r="A40" s="26" t="s">
        <v>70</v>
      </c>
      <c r="B40" s="35">
        <v>879</v>
      </c>
      <c r="C40" s="35" t="s">
        <v>3</v>
      </c>
      <c r="D40" s="35" t="s">
        <v>11</v>
      </c>
      <c r="E40" s="63">
        <v>9700004000</v>
      </c>
      <c r="F40" s="35" t="s">
        <v>71</v>
      </c>
      <c r="G40" s="59">
        <f>+'прил 7'!H42</f>
        <v>80</v>
      </c>
      <c r="H40" s="11" t="e">
        <f>+#REF!</f>
        <v>#REF!</v>
      </c>
      <c r="I40" s="11" t="e">
        <f>+#REF!</f>
        <v>#REF!</v>
      </c>
      <c r="J40" s="15" t="e">
        <f>K40+L40+M40+N40</f>
        <v>#REF!</v>
      </c>
      <c r="K40" s="11" t="e">
        <f>+#REF!</f>
        <v>#REF!</v>
      </c>
      <c r="L40" s="11" t="e">
        <f>+#REF!</f>
        <v>#REF!</v>
      </c>
      <c r="M40" s="11" t="e">
        <f>+#REF!</f>
        <v>#REF!</v>
      </c>
      <c r="N40" s="11" t="e">
        <f>+#REF!</f>
        <v>#REF!</v>
      </c>
      <c r="O40" s="11" t="e">
        <f>+#REF!</f>
        <v>#REF!</v>
      </c>
      <c r="P40" s="11" t="e">
        <f>+#REF!</f>
        <v>#REF!</v>
      </c>
      <c r="Q40" s="11" t="e">
        <f>+#REF!</f>
        <v>#REF!</v>
      </c>
    </row>
    <row r="41" spans="1:17" ht="14.25" hidden="1" customHeight="1">
      <c r="A41" s="41" t="s">
        <v>77</v>
      </c>
      <c r="B41" s="35">
        <v>879</v>
      </c>
      <c r="C41" s="43" t="s">
        <v>3</v>
      </c>
      <c r="D41" s="43" t="s">
        <v>34</v>
      </c>
      <c r="E41" s="43"/>
      <c r="F41" s="43"/>
      <c r="G41" s="45">
        <f>+G42</f>
        <v>1</v>
      </c>
      <c r="H41" s="11">
        <f t="shared" si="9"/>
        <v>0</v>
      </c>
      <c r="I41" s="11">
        <f t="shared" si="9"/>
        <v>0</v>
      </c>
      <c r="J41" s="15">
        <f>K41+L41+M41+N41</f>
        <v>0</v>
      </c>
      <c r="K41" s="11">
        <f t="shared" si="10"/>
        <v>0</v>
      </c>
      <c r="L41" s="11">
        <f t="shared" si="10"/>
        <v>0</v>
      </c>
      <c r="M41" s="11">
        <f t="shared" si="10"/>
        <v>0</v>
      </c>
      <c r="N41" s="11">
        <f t="shared" si="10"/>
        <v>0</v>
      </c>
      <c r="O41" s="11">
        <f t="shared" si="10"/>
        <v>100</v>
      </c>
      <c r="P41" s="11">
        <f t="shared" si="10"/>
        <v>0</v>
      </c>
      <c r="Q41" s="11">
        <f t="shared" si="10"/>
        <v>0</v>
      </c>
    </row>
    <row r="42" spans="1:17" ht="24">
      <c r="A42" s="41" t="s">
        <v>106</v>
      </c>
      <c r="B42" s="35"/>
      <c r="C42" s="35" t="s">
        <v>3</v>
      </c>
      <c r="D42" s="35" t="s">
        <v>34</v>
      </c>
      <c r="E42" s="74" t="s">
        <v>127</v>
      </c>
      <c r="F42" s="84">
        <v>200</v>
      </c>
      <c r="G42" s="60">
        <v>1</v>
      </c>
      <c r="H42" s="12"/>
      <c r="I42" s="12"/>
      <c r="J42" s="15">
        <f>K42+L42+M42+N42</f>
        <v>0</v>
      </c>
      <c r="K42" s="12"/>
      <c r="L42" s="12"/>
      <c r="M42" s="12"/>
      <c r="N42" s="12"/>
      <c r="O42" s="12">
        <v>100</v>
      </c>
      <c r="P42" s="12"/>
      <c r="Q42" s="12"/>
    </row>
    <row r="43" spans="1:17" ht="22.5">
      <c r="A43" s="26" t="s">
        <v>46</v>
      </c>
      <c r="B43" s="35"/>
      <c r="C43" s="35" t="s">
        <v>3</v>
      </c>
      <c r="D43" s="35" t="s">
        <v>34</v>
      </c>
      <c r="E43" s="35">
        <v>9700076050</v>
      </c>
      <c r="F43" s="35">
        <v>200</v>
      </c>
      <c r="G43" s="60">
        <v>1</v>
      </c>
      <c r="H43" s="12" t="e">
        <f>#REF!</f>
        <v>#REF!</v>
      </c>
      <c r="I43" s="12" t="e">
        <f>#REF!</f>
        <v>#REF!</v>
      </c>
      <c r="J43" s="12" t="e">
        <f>#REF!</f>
        <v>#REF!</v>
      </c>
      <c r="K43" s="12" t="e">
        <f>#REF!</f>
        <v>#REF!</v>
      </c>
      <c r="L43" s="12" t="e">
        <f>#REF!</f>
        <v>#REF!</v>
      </c>
      <c r="M43" s="12" t="e">
        <f>#REF!</f>
        <v>#REF!</v>
      </c>
      <c r="N43" s="12" t="e">
        <f>#REF!</f>
        <v>#REF!</v>
      </c>
      <c r="O43" s="12" t="e">
        <f>#REF!</f>
        <v>#REF!</v>
      </c>
      <c r="P43" s="12" t="e">
        <f>#REF!</f>
        <v>#REF!</v>
      </c>
      <c r="Q43" s="12" t="e">
        <f>#REF!</f>
        <v>#REF!</v>
      </c>
    </row>
    <row r="44" spans="1:17" ht="21.75" hidden="1" customHeight="1">
      <c r="A44" s="26" t="s">
        <v>50</v>
      </c>
      <c r="B44" s="35"/>
      <c r="C44" s="35" t="s">
        <v>3</v>
      </c>
      <c r="D44" s="35" t="s">
        <v>34</v>
      </c>
      <c r="E44" s="35">
        <v>9700076050</v>
      </c>
      <c r="F44" s="35">
        <v>244</v>
      </c>
      <c r="G44" s="60">
        <v>0</v>
      </c>
      <c r="H44" s="12"/>
      <c r="I44" s="12"/>
      <c r="J44" s="15"/>
      <c r="K44" s="12"/>
      <c r="L44" s="12"/>
      <c r="M44" s="12"/>
      <c r="N44" s="12"/>
      <c r="O44" s="12"/>
      <c r="P44" s="12"/>
      <c r="Q44" s="12"/>
    </row>
    <row r="45" spans="1:17" ht="18" hidden="1" customHeight="1">
      <c r="A45" s="41" t="s">
        <v>64</v>
      </c>
      <c r="B45" s="35">
        <v>878</v>
      </c>
      <c r="C45" s="43" t="s">
        <v>12</v>
      </c>
      <c r="D45" s="43" t="s">
        <v>63</v>
      </c>
      <c r="E45" s="43" t="s">
        <v>52</v>
      </c>
      <c r="F45" s="43" t="s">
        <v>45</v>
      </c>
      <c r="G45" s="56">
        <f>G46</f>
        <v>157.1</v>
      </c>
      <c r="H45" s="12"/>
      <c r="I45" s="12"/>
      <c r="J45" s="15"/>
      <c r="K45" s="12"/>
      <c r="L45" s="12"/>
      <c r="M45" s="12"/>
      <c r="N45" s="12"/>
      <c r="O45" s="12"/>
      <c r="P45" s="12"/>
      <c r="Q45" s="12"/>
    </row>
    <row r="46" spans="1:17" hidden="1">
      <c r="A46" s="26" t="s">
        <v>65</v>
      </c>
      <c r="B46" s="35">
        <v>878</v>
      </c>
      <c r="C46" s="35" t="s">
        <v>12</v>
      </c>
      <c r="D46" s="35" t="s">
        <v>4</v>
      </c>
      <c r="E46" s="35" t="s">
        <v>52</v>
      </c>
      <c r="F46" s="35" t="s">
        <v>45</v>
      </c>
      <c r="G46" s="59">
        <f>+G47</f>
        <v>157.1</v>
      </c>
      <c r="H46" s="12"/>
      <c r="I46" s="12"/>
      <c r="J46" s="15"/>
      <c r="K46" s="12"/>
      <c r="L46" s="12"/>
      <c r="M46" s="12"/>
      <c r="N46" s="12"/>
      <c r="O46" s="12"/>
      <c r="P46" s="12"/>
      <c r="Q46" s="12"/>
    </row>
    <row r="47" spans="1:17" ht="15" customHeight="1">
      <c r="A47" s="26" t="s">
        <v>24</v>
      </c>
      <c r="B47" s="35">
        <v>878</v>
      </c>
      <c r="C47" s="35" t="s">
        <v>12</v>
      </c>
      <c r="D47" s="35" t="s">
        <v>4</v>
      </c>
      <c r="E47" s="63">
        <v>9990051180</v>
      </c>
      <c r="F47" s="35" t="s">
        <v>45</v>
      </c>
      <c r="G47" s="59">
        <v>157.1</v>
      </c>
      <c r="H47" s="11" t="e">
        <f t="shared" ref="H47:I49" si="11">+H48</f>
        <v>#REF!</v>
      </c>
      <c r="I47" s="11" t="e">
        <f t="shared" si="11"/>
        <v>#REF!</v>
      </c>
      <c r="J47" s="15" t="e">
        <f>K47+L47+M47+N47</f>
        <v>#REF!</v>
      </c>
      <c r="K47" s="11" t="e">
        <f t="shared" ref="K47:Q49" si="12">+K48</f>
        <v>#REF!</v>
      </c>
      <c r="L47" s="11" t="e">
        <f t="shared" si="12"/>
        <v>#REF!</v>
      </c>
      <c r="M47" s="11" t="e">
        <f t="shared" si="12"/>
        <v>#REF!</v>
      </c>
      <c r="N47" s="11" t="e">
        <f t="shared" si="12"/>
        <v>#REF!</v>
      </c>
      <c r="O47" s="11" t="e">
        <f t="shared" si="12"/>
        <v>#REF!</v>
      </c>
      <c r="P47" s="11" t="e">
        <f t="shared" si="12"/>
        <v>#REF!</v>
      </c>
      <c r="Q47" s="11" t="e">
        <f t="shared" si="12"/>
        <v>#REF!</v>
      </c>
    </row>
    <row r="48" spans="1:17" ht="22.5" hidden="1">
      <c r="A48" s="26" t="s">
        <v>25</v>
      </c>
      <c r="B48" s="35">
        <v>878</v>
      </c>
      <c r="C48" s="35" t="s">
        <v>12</v>
      </c>
      <c r="D48" s="35" t="s">
        <v>4</v>
      </c>
      <c r="E48" s="63">
        <v>9990051180</v>
      </c>
      <c r="F48" s="35" t="s">
        <v>45</v>
      </c>
      <c r="G48" s="59">
        <v>148</v>
      </c>
      <c r="H48" s="11" t="e">
        <f t="shared" si="11"/>
        <v>#REF!</v>
      </c>
      <c r="I48" s="11" t="e">
        <f t="shared" si="11"/>
        <v>#REF!</v>
      </c>
      <c r="J48" s="15" t="e">
        <f>K48+L48+M48+N48</f>
        <v>#REF!</v>
      </c>
      <c r="K48" s="11" t="e">
        <f t="shared" si="12"/>
        <v>#REF!</v>
      </c>
      <c r="L48" s="11" t="e">
        <f t="shared" si="12"/>
        <v>#REF!</v>
      </c>
      <c r="M48" s="11" t="e">
        <f t="shared" si="12"/>
        <v>#REF!</v>
      </c>
      <c r="N48" s="11" t="e">
        <f t="shared" si="12"/>
        <v>#REF!</v>
      </c>
      <c r="O48" s="11" t="e">
        <f t="shared" si="12"/>
        <v>#REF!</v>
      </c>
      <c r="P48" s="11" t="e">
        <f t="shared" si="12"/>
        <v>#REF!</v>
      </c>
      <c r="Q48" s="11" t="e">
        <f t="shared" si="12"/>
        <v>#REF!</v>
      </c>
    </row>
    <row r="49" spans="1:17" ht="45">
      <c r="A49" s="26" t="s">
        <v>55</v>
      </c>
      <c r="B49" s="35">
        <v>878</v>
      </c>
      <c r="C49" s="35" t="s">
        <v>12</v>
      </c>
      <c r="D49" s="35" t="s">
        <v>4</v>
      </c>
      <c r="E49" s="63">
        <v>9990051180</v>
      </c>
      <c r="F49" s="35">
        <v>100</v>
      </c>
      <c r="G49" s="59">
        <v>141.69999999999999</v>
      </c>
      <c r="H49" s="11" t="e">
        <f t="shared" si="11"/>
        <v>#REF!</v>
      </c>
      <c r="I49" s="11" t="e">
        <f t="shared" si="11"/>
        <v>#REF!</v>
      </c>
      <c r="J49" s="15" t="e">
        <f>K49+L49+M49+N49</f>
        <v>#REF!</v>
      </c>
      <c r="K49" s="11" t="e">
        <f t="shared" si="12"/>
        <v>#REF!</v>
      </c>
      <c r="L49" s="11" t="e">
        <f t="shared" si="12"/>
        <v>#REF!</v>
      </c>
      <c r="M49" s="11" t="e">
        <f t="shared" si="12"/>
        <v>#REF!</v>
      </c>
      <c r="N49" s="11" t="e">
        <f t="shared" si="12"/>
        <v>#REF!</v>
      </c>
      <c r="O49" s="11" t="e">
        <f t="shared" si="12"/>
        <v>#REF!</v>
      </c>
      <c r="P49" s="11" t="e">
        <f t="shared" si="12"/>
        <v>#REF!</v>
      </c>
      <c r="Q49" s="11" t="e">
        <f t="shared" si="12"/>
        <v>#REF!</v>
      </c>
    </row>
    <row r="50" spans="1:17" ht="22.5">
      <c r="A50" s="26" t="s">
        <v>46</v>
      </c>
      <c r="B50" s="35">
        <v>878</v>
      </c>
      <c r="C50" s="35" t="s">
        <v>12</v>
      </c>
      <c r="D50" s="35" t="s">
        <v>4</v>
      </c>
      <c r="E50" s="63">
        <v>9990051180</v>
      </c>
      <c r="F50" s="35">
        <v>244</v>
      </c>
      <c r="G50" s="59">
        <v>15.4</v>
      </c>
      <c r="H50" s="11" t="e">
        <f>+#REF!</f>
        <v>#REF!</v>
      </c>
      <c r="I50" s="11" t="e">
        <f>+#REF!</f>
        <v>#REF!</v>
      </c>
      <c r="J50" s="15" t="e">
        <f>K50+L50+M50+N50</f>
        <v>#REF!</v>
      </c>
      <c r="K50" s="11" t="e">
        <f>+#REF!</f>
        <v>#REF!</v>
      </c>
      <c r="L50" s="11" t="e">
        <f>+#REF!</f>
        <v>#REF!</v>
      </c>
      <c r="M50" s="11" t="e">
        <f>+#REF!</f>
        <v>#REF!</v>
      </c>
      <c r="N50" s="11" t="e">
        <f>+#REF!</f>
        <v>#REF!</v>
      </c>
      <c r="O50" s="11" t="e">
        <f>+#REF!</f>
        <v>#REF!</v>
      </c>
      <c r="P50" s="11" t="e">
        <f>+#REF!</f>
        <v>#REF!</v>
      </c>
      <c r="Q50" s="11" t="e">
        <f>+#REF!</f>
        <v>#REF!</v>
      </c>
    </row>
    <row r="51" spans="1:17" hidden="1">
      <c r="A51" s="38"/>
      <c r="B51" s="35"/>
      <c r="C51" s="35" t="s">
        <v>4</v>
      </c>
      <c r="D51" s="35">
        <v>10</v>
      </c>
      <c r="E51" s="35" t="s">
        <v>87</v>
      </c>
      <c r="F51" s="35"/>
      <c r="G51" s="60">
        <v>0</v>
      </c>
      <c r="H51" s="11"/>
      <c r="I51" s="11"/>
      <c r="J51" s="15"/>
      <c r="K51" s="11"/>
      <c r="L51" s="11"/>
      <c r="M51" s="11"/>
      <c r="N51" s="11"/>
      <c r="O51" s="11"/>
      <c r="P51" s="11"/>
      <c r="Q51" s="11"/>
    </row>
    <row r="52" spans="1:17" ht="10.5" hidden="1" customHeight="1">
      <c r="A52" s="26" t="s">
        <v>46</v>
      </c>
      <c r="B52" s="35"/>
      <c r="C52" s="35" t="s">
        <v>4</v>
      </c>
      <c r="D52" s="35">
        <v>10</v>
      </c>
      <c r="E52" s="35" t="s">
        <v>87</v>
      </c>
      <c r="F52" s="35" t="s">
        <v>47</v>
      </c>
      <c r="G52" s="60">
        <v>0</v>
      </c>
      <c r="H52" s="11"/>
      <c r="I52" s="11"/>
      <c r="J52" s="15"/>
      <c r="K52" s="11"/>
      <c r="L52" s="11"/>
      <c r="M52" s="11"/>
      <c r="N52" s="11"/>
      <c r="O52" s="11"/>
      <c r="P52" s="11"/>
      <c r="Q52" s="11"/>
    </row>
    <row r="53" spans="1:17" ht="22.5" hidden="1">
      <c r="A53" s="26" t="s">
        <v>48</v>
      </c>
      <c r="B53" s="35"/>
      <c r="C53" s="35" t="s">
        <v>4</v>
      </c>
      <c r="D53" s="35">
        <v>10</v>
      </c>
      <c r="E53" s="35" t="s">
        <v>87</v>
      </c>
      <c r="F53" s="35" t="s">
        <v>49</v>
      </c>
      <c r="G53" s="60">
        <v>0</v>
      </c>
      <c r="H53" s="11"/>
      <c r="I53" s="11"/>
      <c r="J53" s="15"/>
      <c r="K53" s="11"/>
      <c r="L53" s="11"/>
      <c r="M53" s="11"/>
      <c r="N53" s="11"/>
      <c r="O53" s="11"/>
      <c r="P53" s="11"/>
      <c r="Q53" s="11"/>
    </row>
    <row r="54" spans="1:17" ht="22.5" hidden="1">
      <c r="A54" s="26" t="s">
        <v>50</v>
      </c>
      <c r="B54" s="35"/>
      <c r="C54" s="35" t="s">
        <v>4</v>
      </c>
      <c r="D54" s="35">
        <v>10</v>
      </c>
      <c r="E54" s="35" t="s">
        <v>87</v>
      </c>
      <c r="F54" s="35" t="s">
        <v>51</v>
      </c>
      <c r="G54" s="60">
        <v>0</v>
      </c>
      <c r="H54" s="11"/>
      <c r="I54" s="11"/>
      <c r="J54" s="15"/>
      <c r="K54" s="11"/>
      <c r="L54" s="11"/>
      <c r="M54" s="11"/>
      <c r="N54" s="11"/>
      <c r="O54" s="11"/>
      <c r="P54" s="11"/>
      <c r="Q54" s="11"/>
    </row>
    <row r="55" spans="1:17" ht="28.5" hidden="1" customHeight="1">
      <c r="A55" s="38"/>
      <c r="B55" s="35"/>
      <c r="C55" s="35" t="s">
        <v>4</v>
      </c>
      <c r="D55" s="35">
        <v>14</v>
      </c>
      <c r="E55" s="35" t="s">
        <v>88</v>
      </c>
      <c r="F55" s="35"/>
      <c r="G55" s="60"/>
      <c r="H55" s="11"/>
      <c r="I55" s="11"/>
      <c r="J55" s="15"/>
      <c r="K55" s="11"/>
      <c r="L55" s="11"/>
      <c r="M55" s="11"/>
      <c r="N55" s="11"/>
      <c r="O55" s="11"/>
      <c r="P55" s="11"/>
      <c r="Q55" s="11"/>
    </row>
    <row r="56" spans="1:17" ht="33.75" hidden="1" customHeight="1">
      <c r="A56" s="26" t="s">
        <v>46</v>
      </c>
      <c r="B56" s="35"/>
      <c r="C56" s="35" t="s">
        <v>4</v>
      </c>
      <c r="D56" s="35">
        <v>14</v>
      </c>
      <c r="E56" s="35" t="s">
        <v>88</v>
      </c>
      <c r="F56" s="35" t="s">
        <v>47</v>
      </c>
      <c r="G56" s="60">
        <v>0</v>
      </c>
      <c r="H56" s="11"/>
      <c r="I56" s="11"/>
      <c r="J56" s="15"/>
      <c r="K56" s="11"/>
      <c r="L56" s="11"/>
      <c r="M56" s="11"/>
      <c r="N56" s="11"/>
      <c r="O56" s="11"/>
      <c r="P56" s="11"/>
      <c r="Q56" s="11"/>
    </row>
    <row r="57" spans="1:17" ht="22.5" hidden="1">
      <c r="A57" s="26" t="s">
        <v>48</v>
      </c>
      <c r="B57" s="35"/>
      <c r="C57" s="35" t="s">
        <v>4</v>
      </c>
      <c r="D57" s="35">
        <v>14</v>
      </c>
      <c r="E57" s="35" t="s">
        <v>88</v>
      </c>
      <c r="F57" s="35" t="s">
        <v>49</v>
      </c>
      <c r="G57" s="60">
        <v>0</v>
      </c>
      <c r="H57" s="11"/>
      <c r="I57" s="11"/>
      <c r="J57" s="15"/>
      <c r="K57" s="11"/>
      <c r="L57" s="11"/>
      <c r="M57" s="11"/>
      <c r="N57" s="11"/>
      <c r="O57" s="11"/>
      <c r="P57" s="11"/>
      <c r="Q57" s="11"/>
    </row>
    <row r="58" spans="1:17" ht="22.5" hidden="1">
      <c r="A58" s="26" t="s">
        <v>50</v>
      </c>
      <c r="B58" s="35"/>
      <c r="C58" s="35" t="s">
        <v>4</v>
      </c>
      <c r="D58" s="35">
        <v>14</v>
      </c>
      <c r="E58" s="35" t="s">
        <v>88</v>
      </c>
      <c r="F58" s="35" t="s">
        <v>51</v>
      </c>
      <c r="G58" s="60">
        <v>0</v>
      </c>
      <c r="H58" s="11"/>
      <c r="I58" s="11"/>
      <c r="J58" s="15"/>
      <c r="K58" s="11"/>
      <c r="L58" s="11"/>
      <c r="M58" s="11"/>
      <c r="N58" s="11"/>
      <c r="O58" s="11"/>
      <c r="P58" s="11"/>
      <c r="Q58" s="11"/>
    </row>
    <row r="59" spans="1:17" hidden="1">
      <c r="A59" s="36" t="s">
        <v>89</v>
      </c>
      <c r="B59" s="35"/>
      <c r="C59" s="37" t="s">
        <v>5</v>
      </c>
      <c r="D59" s="37" t="s">
        <v>63</v>
      </c>
      <c r="E59" s="37" t="s">
        <v>52</v>
      </c>
      <c r="F59" s="37" t="s">
        <v>45</v>
      </c>
      <c r="G59" s="58">
        <f>G60</f>
        <v>0</v>
      </c>
      <c r="H59" s="11"/>
      <c r="I59" s="11"/>
      <c r="J59" s="15"/>
      <c r="K59" s="11"/>
      <c r="L59" s="11"/>
      <c r="M59" s="11"/>
      <c r="N59" s="11"/>
      <c r="O59" s="11"/>
      <c r="P59" s="11"/>
      <c r="Q59" s="11"/>
    </row>
    <row r="60" spans="1:17" hidden="1">
      <c r="A60" s="36" t="s">
        <v>90</v>
      </c>
      <c r="B60" s="35"/>
      <c r="C60" s="37" t="s">
        <v>5</v>
      </c>
      <c r="D60" s="37" t="s">
        <v>10</v>
      </c>
      <c r="E60" s="37" t="s">
        <v>52</v>
      </c>
      <c r="F60" s="37" t="s">
        <v>45</v>
      </c>
      <c r="G60" s="58">
        <f>G61</f>
        <v>0</v>
      </c>
      <c r="H60" s="11"/>
      <c r="I60" s="11"/>
      <c r="J60" s="15"/>
      <c r="K60" s="11"/>
      <c r="L60" s="11"/>
      <c r="M60" s="11"/>
      <c r="N60" s="11"/>
      <c r="O60" s="11"/>
      <c r="P60" s="11"/>
      <c r="Q60" s="11"/>
    </row>
    <row r="61" spans="1:17" hidden="1">
      <c r="A61" s="41" t="s">
        <v>84</v>
      </c>
      <c r="B61" s="35"/>
      <c r="C61" s="35" t="s">
        <v>5</v>
      </c>
      <c r="D61" s="35" t="s">
        <v>10</v>
      </c>
      <c r="E61" s="35"/>
      <c r="F61" s="35"/>
      <c r="G61" s="60">
        <f>+G62+G69</f>
        <v>0</v>
      </c>
      <c r="H61" s="11"/>
      <c r="I61" s="11"/>
      <c r="J61" s="15"/>
      <c r="K61" s="11"/>
      <c r="L61" s="11"/>
      <c r="M61" s="11"/>
      <c r="N61" s="11"/>
      <c r="O61" s="11"/>
      <c r="P61" s="11"/>
      <c r="Q61" s="11"/>
    </row>
    <row r="62" spans="1:17" ht="33.75" hidden="1">
      <c r="A62" s="26" t="s">
        <v>91</v>
      </c>
      <c r="B62" s="35"/>
      <c r="C62" s="35" t="s">
        <v>5</v>
      </c>
      <c r="D62" s="35" t="s">
        <v>10</v>
      </c>
      <c r="E62" s="35" t="s">
        <v>92</v>
      </c>
      <c r="F62" s="35" t="s">
        <v>45</v>
      </c>
      <c r="G62" s="60">
        <f>+G63</f>
        <v>0</v>
      </c>
      <c r="H62" s="11"/>
      <c r="I62" s="11"/>
      <c r="J62" s="15"/>
      <c r="K62" s="11"/>
      <c r="L62" s="11"/>
      <c r="M62" s="11"/>
      <c r="N62" s="11"/>
      <c r="O62" s="11"/>
      <c r="P62" s="11"/>
      <c r="Q62" s="11"/>
    </row>
    <row r="63" spans="1:17" ht="22.5" hidden="1">
      <c r="A63" s="26" t="s">
        <v>46</v>
      </c>
      <c r="B63" s="35"/>
      <c r="C63" s="35" t="s">
        <v>5</v>
      </c>
      <c r="D63" s="35" t="s">
        <v>10</v>
      </c>
      <c r="E63" s="35" t="s">
        <v>92</v>
      </c>
      <c r="F63" s="35">
        <v>200</v>
      </c>
      <c r="G63" s="60">
        <v>0</v>
      </c>
      <c r="H63" s="11"/>
      <c r="I63" s="11"/>
      <c r="J63" s="15"/>
      <c r="K63" s="11"/>
      <c r="L63" s="11"/>
      <c r="M63" s="11"/>
      <c r="N63" s="11"/>
      <c r="O63" s="11"/>
      <c r="P63" s="11"/>
      <c r="Q63" s="11"/>
    </row>
    <row r="64" spans="1:17" ht="22.5" hidden="1">
      <c r="A64" s="26" t="s">
        <v>48</v>
      </c>
      <c r="B64" s="35"/>
      <c r="C64" s="35" t="s">
        <v>5</v>
      </c>
      <c r="D64" s="35" t="s">
        <v>10</v>
      </c>
      <c r="E64" s="35" t="s">
        <v>92</v>
      </c>
      <c r="F64" s="35">
        <v>240</v>
      </c>
      <c r="G64" s="60">
        <f>+G65</f>
        <v>2</v>
      </c>
      <c r="H64" s="11"/>
      <c r="I64" s="11"/>
      <c r="J64" s="15"/>
      <c r="K64" s="11"/>
      <c r="L64" s="11"/>
      <c r="M64" s="11"/>
      <c r="N64" s="11"/>
      <c r="O64" s="11"/>
      <c r="P64" s="11"/>
      <c r="Q64" s="11"/>
    </row>
    <row r="65" spans="1:17" ht="22.5" hidden="1">
      <c r="A65" s="26" t="s">
        <v>50</v>
      </c>
      <c r="B65" s="35"/>
      <c r="C65" s="35" t="s">
        <v>5</v>
      </c>
      <c r="D65" s="35" t="s">
        <v>10</v>
      </c>
      <c r="E65" s="35" t="s">
        <v>92</v>
      </c>
      <c r="F65" s="35">
        <v>244</v>
      </c>
      <c r="G65" s="60">
        <v>2</v>
      </c>
      <c r="H65" s="11"/>
      <c r="I65" s="11"/>
      <c r="J65" s="15"/>
      <c r="K65" s="11"/>
      <c r="L65" s="11"/>
      <c r="M65" s="11"/>
      <c r="N65" s="11"/>
      <c r="O65" s="11"/>
      <c r="P65" s="11"/>
      <c r="Q65" s="11"/>
    </row>
    <row r="66" spans="1:17" hidden="1">
      <c r="A66" s="36" t="s">
        <v>93</v>
      </c>
      <c r="B66" s="37" t="s">
        <v>5</v>
      </c>
      <c r="C66" s="37" t="s">
        <v>5</v>
      </c>
      <c r="D66" s="37" t="s">
        <v>23</v>
      </c>
      <c r="E66" s="37" t="s">
        <v>52</v>
      </c>
      <c r="F66" s="37" t="s">
        <v>45</v>
      </c>
      <c r="G66" s="58">
        <f>G67</f>
        <v>0</v>
      </c>
      <c r="H66" s="11"/>
      <c r="I66" s="11"/>
      <c r="J66" s="15"/>
      <c r="K66" s="11"/>
      <c r="L66" s="11"/>
      <c r="M66" s="11"/>
      <c r="N66" s="11"/>
      <c r="O66" s="11"/>
      <c r="P66" s="11"/>
      <c r="Q66" s="11"/>
    </row>
    <row r="67" spans="1:17" ht="21" hidden="1" customHeight="1">
      <c r="A67" s="26" t="s">
        <v>84</v>
      </c>
      <c r="B67" s="35"/>
      <c r="C67" s="35" t="s">
        <v>5</v>
      </c>
      <c r="D67" s="35" t="s">
        <v>23</v>
      </c>
      <c r="E67" s="35"/>
      <c r="F67" s="35"/>
      <c r="G67" s="60">
        <f>G68</f>
        <v>0</v>
      </c>
      <c r="H67" s="11"/>
      <c r="I67" s="11"/>
      <c r="J67" s="15"/>
      <c r="K67" s="11"/>
      <c r="L67" s="11"/>
      <c r="M67" s="11"/>
      <c r="N67" s="11"/>
      <c r="O67" s="11"/>
      <c r="P67" s="11"/>
      <c r="Q67" s="11"/>
    </row>
    <row r="68" spans="1:17" hidden="1">
      <c r="A68" s="26"/>
      <c r="B68" s="35"/>
      <c r="C68" s="35" t="s">
        <v>5</v>
      </c>
      <c r="D68" s="35" t="s">
        <v>23</v>
      </c>
      <c r="E68" s="35" t="s">
        <v>73</v>
      </c>
      <c r="F68" s="35"/>
      <c r="G68" s="60">
        <v>0</v>
      </c>
      <c r="H68" s="11"/>
      <c r="I68" s="11"/>
      <c r="J68" s="15"/>
      <c r="K68" s="11"/>
      <c r="L68" s="11"/>
      <c r="M68" s="11"/>
      <c r="N68" s="11"/>
      <c r="O68" s="11"/>
      <c r="P68" s="11"/>
      <c r="Q68" s="11"/>
    </row>
    <row r="69" spans="1:17" ht="22.5" hidden="1">
      <c r="A69" s="26" t="s">
        <v>46</v>
      </c>
      <c r="B69" s="35"/>
      <c r="C69" s="35" t="s">
        <v>5</v>
      </c>
      <c r="D69" s="35" t="s">
        <v>23</v>
      </c>
      <c r="E69" s="35" t="s">
        <v>73</v>
      </c>
      <c r="F69" s="35" t="s">
        <v>47</v>
      </c>
      <c r="G69" s="60">
        <v>0</v>
      </c>
      <c r="H69" s="11"/>
      <c r="I69" s="11"/>
      <c r="J69" s="15"/>
      <c r="K69" s="11"/>
      <c r="L69" s="11"/>
      <c r="M69" s="11"/>
      <c r="N69" s="11"/>
      <c r="O69" s="11"/>
      <c r="P69" s="11"/>
      <c r="Q69" s="11"/>
    </row>
    <row r="70" spans="1:17" ht="18.75" hidden="1" customHeight="1">
      <c r="A70" s="26" t="s">
        <v>48</v>
      </c>
      <c r="B70" s="35"/>
      <c r="C70" s="35" t="s">
        <v>5</v>
      </c>
      <c r="D70" s="35" t="s">
        <v>23</v>
      </c>
      <c r="E70" s="35" t="s">
        <v>73</v>
      </c>
      <c r="F70" s="35" t="s">
        <v>49</v>
      </c>
      <c r="G70" s="60">
        <f>+G71</f>
        <v>0</v>
      </c>
      <c r="H70" s="11"/>
      <c r="I70" s="11"/>
      <c r="J70" s="15"/>
      <c r="K70" s="11"/>
      <c r="L70" s="11"/>
      <c r="M70" s="11"/>
      <c r="N70" s="11"/>
      <c r="O70" s="11"/>
      <c r="P70" s="11"/>
      <c r="Q70" s="11"/>
    </row>
    <row r="71" spans="1:17" ht="22.5" hidden="1">
      <c r="A71" s="26" t="s">
        <v>50</v>
      </c>
      <c r="B71" s="35"/>
      <c r="C71" s="35" t="s">
        <v>5</v>
      </c>
      <c r="D71" s="35" t="s">
        <v>23</v>
      </c>
      <c r="E71" s="35" t="s">
        <v>73</v>
      </c>
      <c r="F71" s="35" t="s">
        <v>51</v>
      </c>
      <c r="G71" s="60">
        <v>0</v>
      </c>
      <c r="H71" s="11"/>
      <c r="I71" s="11"/>
      <c r="J71" s="15"/>
      <c r="K71" s="11"/>
      <c r="L71" s="11"/>
      <c r="M71" s="11"/>
      <c r="N71" s="11"/>
      <c r="O71" s="11"/>
      <c r="P71" s="11"/>
      <c r="Q71" s="11"/>
    </row>
    <row r="72" spans="1:17" hidden="1">
      <c r="A72" s="36" t="s">
        <v>95</v>
      </c>
      <c r="B72" s="39"/>
      <c r="C72" s="44" t="s">
        <v>8</v>
      </c>
      <c r="D72" s="35"/>
      <c r="E72" s="35"/>
      <c r="F72" s="35"/>
      <c r="G72" s="45">
        <f>G73</f>
        <v>0</v>
      </c>
      <c r="H72" s="11"/>
      <c r="I72" s="11"/>
      <c r="J72" s="15"/>
      <c r="K72" s="11"/>
      <c r="L72" s="11"/>
      <c r="M72" s="11"/>
      <c r="N72" s="11"/>
      <c r="O72" s="11"/>
      <c r="P72" s="11"/>
      <c r="Q72" s="11"/>
    </row>
    <row r="73" spans="1:17" hidden="1">
      <c r="A73" s="26" t="s">
        <v>84</v>
      </c>
      <c r="B73" s="39"/>
      <c r="C73" s="42" t="s">
        <v>8</v>
      </c>
      <c r="D73" s="35" t="s">
        <v>13</v>
      </c>
      <c r="E73" s="35" t="s">
        <v>72</v>
      </c>
      <c r="F73" s="35"/>
      <c r="G73" s="60">
        <f>G74</f>
        <v>0</v>
      </c>
      <c r="H73" s="11"/>
      <c r="I73" s="11"/>
      <c r="J73" s="15"/>
      <c r="K73" s="11"/>
      <c r="L73" s="11"/>
      <c r="M73" s="11"/>
      <c r="N73" s="11"/>
      <c r="O73" s="11"/>
      <c r="P73" s="11"/>
      <c r="Q73" s="11"/>
    </row>
    <row r="74" spans="1:17" hidden="1">
      <c r="A74" s="46"/>
      <c r="B74" s="39"/>
      <c r="C74" s="42" t="s">
        <v>8</v>
      </c>
      <c r="D74" s="42" t="s">
        <v>13</v>
      </c>
      <c r="E74" s="42" t="s">
        <v>97</v>
      </c>
      <c r="F74" s="35"/>
      <c r="G74" s="60">
        <v>0</v>
      </c>
      <c r="H74" s="11"/>
      <c r="I74" s="11"/>
      <c r="J74" s="15"/>
      <c r="K74" s="11"/>
      <c r="L74" s="11"/>
      <c r="M74" s="11"/>
      <c r="N74" s="11"/>
      <c r="O74" s="11"/>
      <c r="P74" s="11"/>
      <c r="Q74" s="11"/>
    </row>
    <row r="75" spans="1:17" ht="22.5" hidden="1">
      <c r="A75" s="26" t="s">
        <v>46</v>
      </c>
      <c r="B75" s="39"/>
      <c r="C75" s="42" t="s">
        <v>8</v>
      </c>
      <c r="D75" s="42" t="s">
        <v>13</v>
      </c>
      <c r="E75" s="42" t="s">
        <v>97</v>
      </c>
      <c r="F75" s="35" t="s">
        <v>47</v>
      </c>
      <c r="G75" s="60">
        <v>0</v>
      </c>
      <c r="H75" s="11"/>
      <c r="I75" s="11"/>
      <c r="J75" s="15"/>
      <c r="K75" s="11"/>
      <c r="L75" s="11"/>
      <c r="M75" s="11"/>
      <c r="N75" s="11"/>
      <c r="O75" s="11"/>
      <c r="P75" s="11"/>
      <c r="Q75" s="11"/>
    </row>
    <row r="76" spans="1:17" ht="1.5" hidden="1" customHeight="1">
      <c r="A76" s="26" t="s">
        <v>48</v>
      </c>
      <c r="B76" s="39"/>
      <c r="C76" s="42" t="s">
        <v>8</v>
      </c>
      <c r="D76" s="42" t="s">
        <v>13</v>
      </c>
      <c r="E76" s="42" t="s">
        <v>97</v>
      </c>
      <c r="F76" s="35" t="s">
        <v>49</v>
      </c>
      <c r="G76" s="60">
        <v>0</v>
      </c>
      <c r="H76" s="11"/>
      <c r="I76" s="11"/>
      <c r="J76" s="15"/>
      <c r="K76" s="11"/>
      <c r="L76" s="11"/>
      <c r="M76" s="11"/>
      <c r="N76" s="11"/>
      <c r="O76" s="11"/>
      <c r="P76" s="11"/>
      <c r="Q76" s="11"/>
    </row>
    <row r="77" spans="1:17" ht="22.5" hidden="1">
      <c r="A77" s="26" t="s">
        <v>50</v>
      </c>
      <c r="B77" s="39"/>
      <c r="C77" s="42" t="s">
        <v>8</v>
      </c>
      <c r="D77" s="42" t="s">
        <v>13</v>
      </c>
      <c r="E77" s="42" t="s">
        <v>97</v>
      </c>
      <c r="F77" s="35" t="s">
        <v>51</v>
      </c>
      <c r="G77" s="60">
        <v>0</v>
      </c>
      <c r="H77" s="11"/>
      <c r="I77" s="11"/>
      <c r="J77" s="15"/>
      <c r="K77" s="11"/>
      <c r="L77" s="11"/>
      <c r="M77" s="11"/>
      <c r="N77" s="11"/>
      <c r="O77" s="11"/>
      <c r="P77" s="11"/>
      <c r="Q77" s="11"/>
    </row>
    <row r="78" spans="1:17" ht="24" hidden="1">
      <c r="A78" s="86" t="s">
        <v>128</v>
      </c>
      <c r="B78" s="47" t="s">
        <v>22</v>
      </c>
      <c r="C78" s="44" t="s">
        <v>4</v>
      </c>
      <c r="D78" s="43"/>
      <c r="E78" s="43" t="s">
        <v>131</v>
      </c>
      <c r="F78" s="43"/>
      <c r="G78" s="56">
        <v>0</v>
      </c>
      <c r="H78" s="11"/>
      <c r="I78" s="11"/>
      <c r="J78" s="15"/>
      <c r="K78" s="11"/>
      <c r="L78" s="11"/>
      <c r="M78" s="11"/>
      <c r="N78" s="11"/>
      <c r="O78" s="11"/>
      <c r="P78" s="11"/>
      <c r="Q78" s="11"/>
    </row>
    <row r="79" spans="1:17" hidden="1">
      <c r="A79" s="26" t="s">
        <v>117</v>
      </c>
      <c r="B79" s="47" t="s">
        <v>22</v>
      </c>
      <c r="C79" s="42" t="s">
        <v>4</v>
      </c>
      <c r="D79" s="42" t="s">
        <v>13</v>
      </c>
      <c r="E79" s="35"/>
      <c r="F79" s="35"/>
      <c r="G79" s="59">
        <v>0</v>
      </c>
      <c r="H79" s="11"/>
      <c r="I79" s="11"/>
      <c r="J79" s="15"/>
      <c r="K79" s="11"/>
      <c r="L79" s="11"/>
      <c r="M79" s="11"/>
      <c r="N79" s="11"/>
      <c r="O79" s="11"/>
      <c r="P79" s="11"/>
      <c r="Q79" s="11"/>
    </row>
    <row r="80" spans="1:17" ht="22.5" hidden="1">
      <c r="A80" s="26" t="s">
        <v>46</v>
      </c>
      <c r="B80" s="47" t="s">
        <v>22</v>
      </c>
      <c r="C80" s="42" t="s">
        <v>4</v>
      </c>
      <c r="D80" s="42" t="s">
        <v>13</v>
      </c>
      <c r="E80" s="42" t="s">
        <v>130</v>
      </c>
      <c r="F80" s="47" t="s">
        <v>108</v>
      </c>
      <c r="G80" s="59">
        <f>+G81</f>
        <v>0</v>
      </c>
      <c r="H80" s="11"/>
      <c r="I80" s="11"/>
      <c r="J80" s="15"/>
      <c r="K80" s="11"/>
      <c r="L80" s="11"/>
      <c r="M80" s="11"/>
      <c r="N80" s="11"/>
      <c r="O80" s="11"/>
      <c r="P80" s="11"/>
      <c r="Q80" s="11"/>
    </row>
    <row r="81" spans="1:17" ht="12" hidden="1" customHeight="1">
      <c r="A81" s="26" t="s">
        <v>48</v>
      </c>
      <c r="B81" s="47" t="s">
        <v>22</v>
      </c>
      <c r="C81" s="42" t="s">
        <v>4</v>
      </c>
      <c r="D81" s="42" t="s">
        <v>13</v>
      </c>
      <c r="E81" s="42" t="s">
        <v>130</v>
      </c>
      <c r="F81" s="47" t="s">
        <v>47</v>
      </c>
      <c r="G81" s="59">
        <v>0</v>
      </c>
      <c r="H81" s="11"/>
      <c r="I81" s="11"/>
      <c r="J81" s="15"/>
      <c r="K81" s="11"/>
      <c r="L81" s="11"/>
      <c r="M81" s="11"/>
      <c r="N81" s="11"/>
      <c r="O81" s="11"/>
      <c r="P81" s="11"/>
      <c r="Q81" s="11"/>
    </row>
    <row r="82" spans="1:17" ht="22.5" hidden="1">
      <c r="A82" s="26" t="s">
        <v>50</v>
      </c>
      <c r="B82" s="39" t="s">
        <v>22</v>
      </c>
      <c r="C82" s="42" t="s">
        <v>4</v>
      </c>
      <c r="D82" s="42" t="s">
        <v>13</v>
      </c>
      <c r="E82" s="42" t="s">
        <v>130</v>
      </c>
      <c r="F82" s="47" t="s">
        <v>51</v>
      </c>
      <c r="G82" s="59">
        <v>0</v>
      </c>
      <c r="H82" s="11"/>
      <c r="I82" s="11"/>
      <c r="J82" s="15"/>
      <c r="K82" s="11"/>
      <c r="L82" s="11"/>
      <c r="M82" s="11"/>
      <c r="N82" s="11"/>
      <c r="O82" s="11"/>
      <c r="P82" s="11"/>
      <c r="Q82" s="11"/>
    </row>
    <row r="83" spans="1:17" hidden="1">
      <c r="A83" s="41" t="s">
        <v>136</v>
      </c>
      <c r="B83" s="39"/>
      <c r="C83" s="44" t="s">
        <v>10</v>
      </c>
      <c r="D83" s="43"/>
      <c r="E83" s="44"/>
      <c r="F83" s="43"/>
      <c r="G83" s="56">
        <f>G84</f>
        <v>40</v>
      </c>
      <c r="H83" s="11"/>
      <c r="I83" s="11"/>
      <c r="J83" s="15"/>
      <c r="K83" s="11"/>
      <c r="L83" s="11"/>
      <c r="M83" s="11"/>
      <c r="N83" s="11"/>
      <c r="O83" s="11"/>
      <c r="P83" s="11"/>
      <c r="Q83" s="11"/>
    </row>
    <row r="84" spans="1:17" ht="22.5" hidden="1">
      <c r="A84" s="26" t="s">
        <v>120</v>
      </c>
      <c r="B84" s="39"/>
      <c r="C84" s="42" t="s">
        <v>10</v>
      </c>
      <c r="D84" s="42" t="s">
        <v>4</v>
      </c>
      <c r="E84" s="42" t="s">
        <v>119</v>
      </c>
      <c r="F84" s="42" t="s">
        <v>108</v>
      </c>
      <c r="G84" s="60">
        <f>G85</f>
        <v>40</v>
      </c>
      <c r="H84" s="11"/>
      <c r="I84" s="11"/>
      <c r="J84" s="15"/>
      <c r="K84" s="11"/>
      <c r="L84" s="11"/>
      <c r="M84" s="11"/>
      <c r="N84" s="11"/>
      <c r="O84" s="11"/>
      <c r="P84" s="11"/>
      <c r="Q84" s="11"/>
    </row>
    <row r="85" spans="1:17" ht="22.5">
      <c r="A85" s="26" t="s">
        <v>46</v>
      </c>
      <c r="B85" s="39"/>
      <c r="C85" s="42" t="s">
        <v>10</v>
      </c>
      <c r="D85" s="42" t="s">
        <v>4</v>
      </c>
      <c r="E85" s="42" t="s">
        <v>119</v>
      </c>
      <c r="F85" s="35">
        <v>200</v>
      </c>
      <c r="G85" s="60">
        <f>G86</f>
        <v>40</v>
      </c>
      <c r="H85" s="11"/>
      <c r="I85" s="11"/>
      <c r="J85" s="15"/>
      <c r="K85" s="11"/>
      <c r="L85" s="11"/>
      <c r="M85" s="11"/>
      <c r="N85" s="11"/>
      <c r="O85" s="11"/>
      <c r="P85" s="11"/>
      <c r="Q85" s="11"/>
    </row>
    <row r="86" spans="1:17" ht="21.75" customHeight="1">
      <c r="A86" s="26" t="s">
        <v>50</v>
      </c>
      <c r="B86" s="39"/>
      <c r="C86" s="42" t="s">
        <v>10</v>
      </c>
      <c r="D86" s="42" t="s">
        <v>4</v>
      </c>
      <c r="E86" s="42" t="s">
        <v>119</v>
      </c>
      <c r="F86" s="35">
        <v>244</v>
      </c>
      <c r="G86" s="60">
        <v>40</v>
      </c>
      <c r="H86" s="11"/>
      <c r="I86" s="11"/>
      <c r="J86" s="15"/>
      <c r="K86" s="11"/>
      <c r="L86" s="11"/>
      <c r="M86" s="11"/>
      <c r="N86" s="11"/>
      <c r="O86" s="11"/>
      <c r="P86" s="11"/>
      <c r="Q86" s="11"/>
    </row>
    <row r="87" spans="1:17" hidden="1">
      <c r="A87" s="100" t="s">
        <v>142</v>
      </c>
      <c r="B87" s="49"/>
      <c r="C87" s="96" t="s">
        <v>11</v>
      </c>
      <c r="D87" s="96" t="s">
        <v>3</v>
      </c>
      <c r="E87" s="96" t="s">
        <v>144</v>
      </c>
      <c r="F87" s="96" t="s">
        <v>108</v>
      </c>
      <c r="G87" s="98">
        <f>+G88</f>
        <v>0</v>
      </c>
      <c r="H87" s="11"/>
      <c r="I87" s="11"/>
      <c r="J87" s="15"/>
      <c r="K87" s="11"/>
      <c r="L87" s="11"/>
      <c r="M87" s="11"/>
      <c r="N87" s="11"/>
      <c r="O87" s="11"/>
      <c r="P87" s="11"/>
      <c r="Q87" s="11"/>
    </row>
    <row r="88" spans="1:17" ht="24" hidden="1">
      <c r="A88" s="101" t="s">
        <v>124</v>
      </c>
      <c r="B88" s="49"/>
      <c r="C88" s="74">
        <v>11</v>
      </c>
      <c r="D88" s="84" t="s">
        <v>3</v>
      </c>
      <c r="E88" s="74" t="s">
        <v>145</v>
      </c>
      <c r="F88" s="84" t="s">
        <v>47</v>
      </c>
      <c r="G88" s="98">
        <f>+G89</f>
        <v>0</v>
      </c>
      <c r="H88" s="11"/>
      <c r="I88" s="11"/>
      <c r="J88" s="15"/>
      <c r="K88" s="11"/>
      <c r="L88" s="11"/>
      <c r="M88" s="11"/>
      <c r="N88" s="11"/>
      <c r="O88" s="11"/>
      <c r="P88" s="11"/>
      <c r="Q88" s="11"/>
    </row>
    <row r="89" spans="1:17" ht="24" hidden="1">
      <c r="A89" s="101" t="s">
        <v>143</v>
      </c>
      <c r="B89" s="49"/>
      <c r="C89" s="74">
        <v>11</v>
      </c>
      <c r="D89" s="84" t="s">
        <v>3</v>
      </c>
      <c r="E89" s="74" t="s">
        <v>145</v>
      </c>
      <c r="F89" s="84" t="s">
        <v>51</v>
      </c>
      <c r="G89" s="98"/>
      <c r="H89" s="11"/>
      <c r="I89" s="11"/>
      <c r="J89" s="15"/>
      <c r="K89" s="11"/>
      <c r="L89" s="11"/>
      <c r="M89" s="11"/>
      <c r="N89" s="11"/>
      <c r="O89" s="11"/>
      <c r="P89" s="11"/>
      <c r="Q89" s="11"/>
    </row>
    <row r="90" spans="1:17">
      <c r="A90" s="48"/>
      <c r="B90" s="49"/>
      <c r="C90" s="50"/>
      <c r="D90" s="50"/>
      <c r="E90" s="50"/>
      <c r="F90" s="50"/>
      <c r="G90" s="51"/>
      <c r="H90" s="11"/>
      <c r="I90" s="11"/>
      <c r="J90" s="15"/>
      <c r="K90" s="11"/>
      <c r="L90" s="11"/>
      <c r="M90" s="11"/>
      <c r="N90" s="11"/>
      <c r="O90" s="11"/>
      <c r="P90" s="11"/>
      <c r="Q90" s="11"/>
    </row>
    <row r="91" spans="1:17">
      <c r="A91" s="48"/>
      <c r="B91" s="49"/>
      <c r="C91" s="50"/>
      <c r="D91" s="50"/>
      <c r="E91" s="50"/>
      <c r="F91" s="50"/>
      <c r="G91" s="51"/>
      <c r="H91" s="11"/>
      <c r="I91" s="11"/>
      <c r="J91" s="15"/>
      <c r="K91" s="11"/>
      <c r="L91" s="11"/>
      <c r="M91" s="11"/>
      <c r="N91" s="11"/>
      <c r="O91" s="11"/>
      <c r="P91" s="11"/>
      <c r="Q91" s="11"/>
    </row>
    <row r="92" spans="1:17">
      <c r="A92" s="48"/>
      <c r="B92" s="49"/>
      <c r="C92" s="50"/>
      <c r="D92" s="50"/>
      <c r="E92" s="50"/>
      <c r="F92" s="50"/>
      <c r="G92" s="51"/>
      <c r="H92" s="11"/>
      <c r="I92" s="11"/>
      <c r="J92" s="15"/>
      <c r="K92" s="11"/>
      <c r="L92" s="11"/>
      <c r="M92" s="11"/>
      <c r="N92" s="11"/>
      <c r="O92" s="11"/>
      <c r="P92" s="11"/>
      <c r="Q92" s="11"/>
    </row>
    <row r="93" spans="1:17">
      <c r="A93" s="48"/>
      <c r="B93" s="49"/>
      <c r="C93" s="50"/>
      <c r="D93" s="50"/>
      <c r="E93" s="50"/>
      <c r="F93" s="50"/>
      <c r="G93" s="51"/>
      <c r="H93" s="11"/>
      <c r="I93" s="11"/>
      <c r="J93" s="15"/>
      <c r="K93" s="11"/>
      <c r="L93" s="11"/>
      <c r="M93" s="11"/>
      <c r="N93" s="11"/>
      <c r="O93" s="11"/>
      <c r="P93" s="11"/>
      <c r="Q93" s="11"/>
    </row>
    <row r="94" spans="1:17">
      <c r="A94" s="48"/>
      <c r="B94" s="49"/>
      <c r="C94" s="50"/>
      <c r="D94" s="50"/>
      <c r="E94" s="50"/>
      <c r="F94" s="50"/>
      <c r="G94" s="51"/>
      <c r="H94" s="11"/>
      <c r="I94" s="11"/>
      <c r="J94" s="15"/>
      <c r="K94" s="11"/>
      <c r="L94" s="11"/>
      <c r="M94" s="11"/>
      <c r="N94" s="11"/>
      <c r="O94" s="11"/>
      <c r="P94" s="11"/>
      <c r="Q94" s="11"/>
    </row>
    <row r="95" spans="1:17">
      <c r="A95" s="48"/>
      <c r="B95" s="49"/>
      <c r="C95" s="50"/>
      <c r="D95" s="50"/>
      <c r="E95" s="50"/>
      <c r="F95" s="50"/>
      <c r="G95" s="51"/>
      <c r="H95" s="11"/>
      <c r="I95" s="11"/>
      <c r="J95" s="15"/>
      <c r="K95" s="11"/>
      <c r="L95" s="11"/>
      <c r="M95" s="11"/>
      <c r="N95" s="11"/>
      <c r="O95" s="11"/>
      <c r="P95" s="11"/>
      <c r="Q95" s="11"/>
    </row>
    <row r="96" spans="1:17">
      <c r="A96" s="48"/>
      <c r="B96" s="49"/>
      <c r="C96" s="50"/>
      <c r="D96" s="50"/>
      <c r="E96" s="50"/>
      <c r="F96" s="50"/>
      <c r="G96" s="51"/>
      <c r="H96" s="11"/>
      <c r="I96" s="11"/>
      <c r="J96" s="15"/>
      <c r="K96" s="11"/>
      <c r="L96" s="11"/>
      <c r="M96" s="11"/>
      <c r="N96" s="11"/>
      <c r="O96" s="11"/>
      <c r="P96" s="11"/>
      <c r="Q96" s="11"/>
    </row>
    <row r="97" spans="1:17">
      <c r="A97" s="48"/>
      <c r="B97" s="49"/>
      <c r="C97" s="50"/>
      <c r="D97" s="50"/>
      <c r="E97" s="50"/>
      <c r="F97" s="50"/>
      <c r="G97" s="51"/>
      <c r="H97" s="11"/>
      <c r="I97" s="11"/>
      <c r="J97" s="15"/>
      <c r="K97" s="11"/>
      <c r="L97" s="11"/>
      <c r="M97" s="11"/>
      <c r="N97" s="11"/>
      <c r="O97" s="11"/>
      <c r="P97" s="11"/>
      <c r="Q97" s="11"/>
    </row>
    <row r="98" spans="1:17">
      <c r="A98" s="48"/>
      <c r="B98" s="49"/>
      <c r="C98" s="50"/>
      <c r="D98" s="50"/>
      <c r="E98" s="50"/>
      <c r="F98" s="50"/>
      <c r="G98" s="51"/>
      <c r="H98" s="11"/>
      <c r="I98" s="11"/>
      <c r="J98" s="15"/>
      <c r="K98" s="11"/>
      <c r="L98" s="11"/>
      <c r="M98" s="11"/>
      <c r="N98" s="11"/>
      <c r="O98" s="11"/>
      <c r="P98" s="11"/>
      <c r="Q98" s="11"/>
    </row>
    <row r="99" spans="1:17">
      <c r="A99" s="48"/>
      <c r="B99" s="50"/>
      <c r="C99" s="50"/>
      <c r="D99" s="50"/>
      <c r="E99" s="50"/>
      <c r="F99" s="50"/>
      <c r="G99" s="51"/>
      <c r="H99" s="11"/>
      <c r="I99" s="11"/>
      <c r="J99" s="15"/>
      <c r="K99" s="11"/>
      <c r="L99" s="11"/>
      <c r="M99" s="11"/>
      <c r="N99" s="11"/>
      <c r="O99" s="11"/>
      <c r="P99" s="11"/>
      <c r="Q99" s="11"/>
    </row>
    <row r="100" spans="1:17">
      <c r="A100" s="48"/>
      <c r="B100" s="50"/>
      <c r="C100" s="50"/>
      <c r="D100" s="50"/>
      <c r="E100" s="50"/>
      <c r="F100" s="50"/>
      <c r="G100" s="51"/>
      <c r="H100" s="11"/>
      <c r="I100" s="11"/>
      <c r="J100" s="15"/>
      <c r="K100" s="11"/>
      <c r="L100" s="11"/>
      <c r="M100" s="11"/>
      <c r="N100" s="11"/>
      <c r="O100" s="11"/>
      <c r="P100" s="11"/>
      <c r="Q100" s="11"/>
    </row>
    <row r="101" spans="1:17">
      <c r="A101" s="48"/>
      <c r="B101" s="49"/>
      <c r="C101" s="50"/>
      <c r="D101" s="50"/>
      <c r="E101" s="50"/>
      <c r="F101" s="50"/>
      <c r="G101" s="51"/>
      <c r="H101" s="11"/>
      <c r="I101" s="11"/>
      <c r="J101" s="15"/>
      <c r="K101" s="11"/>
      <c r="L101" s="11"/>
      <c r="M101" s="11"/>
      <c r="N101" s="11"/>
      <c r="O101" s="11"/>
      <c r="P101" s="11"/>
      <c r="Q101" s="11"/>
    </row>
    <row r="102" spans="1:17">
      <c r="A102" s="48"/>
      <c r="B102" s="50"/>
      <c r="C102" s="50"/>
      <c r="D102" s="50"/>
      <c r="E102" s="50"/>
      <c r="F102" s="50"/>
      <c r="G102" s="51"/>
      <c r="H102" s="11"/>
      <c r="I102" s="11"/>
      <c r="J102" s="15"/>
      <c r="K102" s="11"/>
      <c r="L102" s="11"/>
      <c r="M102" s="11"/>
      <c r="N102" s="11"/>
      <c r="O102" s="11"/>
      <c r="P102" s="11"/>
      <c r="Q102" s="11"/>
    </row>
    <row r="103" spans="1:17">
      <c r="A103" s="48"/>
      <c r="B103" s="50"/>
      <c r="C103" s="50"/>
      <c r="D103" s="50"/>
      <c r="E103" s="50"/>
      <c r="F103" s="50"/>
      <c r="G103" s="52"/>
      <c r="H103" s="11"/>
      <c r="I103" s="11"/>
      <c r="J103" s="15"/>
      <c r="K103" s="11"/>
      <c r="L103" s="11"/>
      <c r="M103" s="11"/>
      <c r="N103" s="11"/>
      <c r="O103" s="11"/>
      <c r="P103" s="11"/>
      <c r="Q103" s="11"/>
    </row>
    <row r="104" spans="1:17">
      <c r="A104" s="48"/>
      <c r="B104" s="49"/>
      <c r="C104" s="50"/>
      <c r="D104" s="50"/>
      <c r="E104" s="50"/>
      <c r="F104" s="50"/>
      <c r="G104" s="51"/>
      <c r="H104" s="11"/>
      <c r="I104" s="11"/>
      <c r="J104" s="15"/>
      <c r="K104" s="11"/>
      <c r="L104" s="11"/>
      <c r="M104" s="11"/>
      <c r="N104" s="11"/>
      <c r="O104" s="11"/>
      <c r="P104" s="11"/>
      <c r="Q104" s="11"/>
    </row>
    <row r="105" spans="1:17">
      <c r="A105" s="48"/>
      <c r="B105" s="50"/>
      <c r="C105" s="50"/>
      <c r="D105" s="50"/>
      <c r="E105" s="50"/>
      <c r="F105" s="50"/>
      <c r="G105" s="51"/>
      <c r="H105" s="13"/>
      <c r="I105" s="13"/>
      <c r="J105" s="15"/>
      <c r="K105" s="13"/>
      <c r="L105" s="13"/>
      <c r="M105" s="13"/>
      <c r="N105" s="13"/>
      <c r="O105" s="13"/>
      <c r="P105" s="13"/>
      <c r="Q105" s="13"/>
    </row>
    <row r="106" spans="1:17">
      <c r="A106" s="53"/>
      <c r="B106" s="49"/>
      <c r="C106" s="54"/>
      <c r="D106" s="54"/>
      <c r="E106" s="54"/>
      <c r="F106" s="55"/>
      <c r="G106" s="52"/>
      <c r="H106" s="13"/>
      <c r="I106" s="13"/>
      <c r="J106" s="15"/>
      <c r="K106" s="13"/>
      <c r="L106" s="13"/>
      <c r="M106" s="13"/>
      <c r="N106" s="13"/>
      <c r="O106" s="13"/>
      <c r="P106" s="13"/>
      <c r="Q106" s="13"/>
    </row>
    <row r="107" spans="1:17">
      <c r="A107" s="48"/>
      <c r="B107" s="50"/>
      <c r="C107" s="50"/>
      <c r="D107" s="50"/>
      <c r="E107" s="54"/>
      <c r="F107" s="50"/>
      <c r="G107" s="52"/>
      <c r="H107" s="13"/>
      <c r="I107" s="13"/>
      <c r="J107" s="15"/>
      <c r="K107" s="13"/>
      <c r="L107" s="13"/>
      <c r="M107" s="13"/>
      <c r="N107" s="13"/>
      <c r="O107" s="13"/>
      <c r="P107" s="13"/>
      <c r="Q107" s="13"/>
    </row>
    <row r="108" spans="1:17">
      <c r="A108" s="48"/>
      <c r="B108" s="49"/>
      <c r="C108" s="54"/>
      <c r="D108" s="54"/>
      <c r="E108" s="54"/>
      <c r="F108" s="50"/>
      <c r="G108" s="52"/>
      <c r="H108" s="13"/>
      <c r="I108" s="13"/>
      <c r="J108" s="15"/>
      <c r="K108" s="13"/>
      <c r="L108" s="13"/>
      <c r="M108" s="13"/>
      <c r="N108" s="13"/>
      <c r="O108" s="13"/>
      <c r="P108" s="13"/>
      <c r="Q108" s="13"/>
    </row>
    <row r="109" spans="1:17">
      <c r="A109" s="48"/>
      <c r="B109" s="50"/>
      <c r="C109" s="50"/>
      <c r="D109" s="50"/>
      <c r="E109" s="54"/>
      <c r="F109" s="50"/>
      <c r="G109" s="51"/>
      <c r="H109" s="13"/>
      <c r="I109" s="13"/>
      <c r="J109" s="15"/>
      <c r="K109" s="13"/>
      <c r="L109" s="13"/>
      <c r="M109" s="13"/>
      <c r="N109" s="13"/>
      <c r="O109" s="13"/>
      <c r="P109" s="13"/>
      <c r="Q109" s="13"/>
    </row>
    <row r="110" spans="1:17">
      <c r="A110" s="53"/>
      <c r="B110" s="49"/>
      <c r="C110" s="54"/>
      <c r="D110" s="54"/>
      <c r="E110" s="54"/>
      <c r="F110" s="55"/>
      <c r="G110" s="52"/>
      <c r="H110" s="13"/>
      <c r="I110" s="13"/>
      <c r="J110" s="15"/>
      <c r="K110" s="13"/>
      <c r="L110" s="13"/>
      <c r="M110" s="13"/>
      <c r="N110" s="13"/>
      <c r="O110" s="13"/>
      <c r="P110" s="13"/>
      <c r="Q110" s="13"/>
    </row>
    <row r="111" spans="1:17">
      <c r="A111" s="48"/>
      <c r="B111" s="50"/>
      <c r="C111" s="50"/>
      <c r="D111" s="50"/>
      <c r="E111" s="54"/>
      <c r="F111" s="50"/>
      <c r="G111" s="52"/>
      <c r="H111" s="13"/>
      <c r="I111" s="13"/>
      <c r="J111" s="15"/>
      <c r="K111" s="13"/>
      <c r="L111" s="13"/>
      <c r="M111" s="13"/>
      <c r="N111" s="13"/>
      <c r="O111" s="13"/>
      <c r="P111" s="13"/>
      <c r="Q111" s="13"/>
    </row>
    <row r="112" spans="1:17">
      <c r="A112" s="5"/>
      <c r="B112" s="7"/>
      <c r="C112" s="8"/>
      <c r="D112" s="8"/>
      <c r="E112" s="8"/>
      <c r="F112" s="6"/>
      <c r="G112" s="11"/>
      <c r="H112" s="13"/>
      <c r="I112" s="13"/>
      <c r="J112" s="15"/>
      <c r="K112" s="13"/>
      <c r="L112" s="13"/>
      <c r="M112" s="13"/>
      <c r="N112" s="13"/>
      <c r="O112" s="13"/>
      <c r="P112" s="13"/>
      <c r="Q112" s="13"/>
    </row>
    <row r="113" spans="1:17">
      <c r="A113" s="5"/>
      <c r="B113" s="6"/>
      <c r="C113" s="6"/>
      <c r="D113" s="6"/>
      <c r="E113" s="8"/>
      <c r="F113" s="6"/>
      <c r="G113" s="13"/>
      <c r="H113" s="13"/>
      <c r="I113" s="13"/>
      <c r="J113" s="15"/>
      <c r="K113" s="13"/>
      <c r="L113" s="13"/>
      <c r="M113" s="13"/>
      <c r="N113" s="13"/>
      <c r="O113" s="13"/>
      <c r="P113" s="13"/>
      <c r="Q113" s="13"/>
    </row>
    <row r="114" spans="1:17">
      <c r="A114" s="17"/>
      <c r="B114" s="18"/>
      <c r="C114" s="19"/>
      <c r="D114" s="19"/>
      <c r="E114" s="19"/>
      <c r="F114" s="19"/>
      <c r="G114" s="13"/>
      <c r="H114" s="13"/>
      <c r="I114" s="13"/>
      <c r="J114" s="15"/>
      <c r="K114" s="13"/>
      <c r="L114" s="13"/>
      <c r="M114" s="13"/>
      <c r="N114" s="13"/>
      <c r="O114" s="13"/>
      <c r="P114" s="13"/>
      <c r="Q114" s="13"/>
    </row>
    <row r="115" spans="1:17">
      <c r="A115" s="17"/>
      <c r="B115" s="18"/>
      <c r="C115" s="19"/>
      <c r="D115" s="19"/>
      <c r="E115" s="19"/>
      <c r="F115" s="19"/>
      <c r="G115" s="13"/>
      <c r="H115" s="16"/>
      <c r="I115" s="16"/>
      <c r="J115" s="15"/>
      <c r="K115" s="16"/>
      <c r="L115" s="16"/>
      <c r="M115" s="16"/>
      <c r="N115" s="16"/>
      <c r="O115" s="16"/>
      <c r="P115" s="13"/>
      <c r="Q115" s="16"/>
    </row>
    <row r="116" spans="1:17">
      <c r="A116" s="17"/>
      <c r="B116" s="18"/>
      <c r="C116" s="19"/>
      <c r="D116" s="19"/>
      <c r="E116" s="19"/>
      <c r="F116" s="19"/>
      <c r="G116" s="13"/>
      <c r="H116" s="16"/>
      <c r="I116" s="16"/>
      <c r="J116" s="16"/>
      <c r="K116" s="16"/>
      <c r="L116" s="16"/>
      <c r="M116" s="16"/>
      <c r="N116" s="16"/>
      <c r="O116" s="16"/>
      <c r="P116" s="13"/>
      <c r="Q116" s="16"/>
    </row>
    <row r="117" spans="1:17">
      <c r="A117" s="17"/>
      <c r="B117" s="18"/>
      <c r="C117" s="19"/>
      <c r="D117" s="19"/>
      <c r="E117" s="19"/>
      <c r="F117" s="19"/>
      <c r="G117" s="13"/>
      <c r="H117" s="16"/>
      <c r="I117" s="16"/>
      <c r="J117" s="16"/>
      <c r="K117" s="16"/>
      <c r="L117" s="16"/>
      <c r="M117" s="16"/>
      <c r="N117" s="16"/>
      <c r="O117" s="16"/>
      <c r="P117" s="13"/>
      <c r="Q117" s="16"/>
    </row>
    <row r="118" spans="1:17">
      <c r="A118" s="17"/>
      <c r="B118" s="18"/>
      <c r="C118" s="19"/>
      <c r="D118" s="19"/>
      <c r="E118" s="19"/>
      <c r="F118" s="19"/>
      <c r="G118" s="13"/>
      <c r="H118" s="16"/>
      <c r="I118" s="16"/>
      <c r="J118" s="16"/>
      <c r="K118" s="16"/>
      <c r="L118" s="16"/>
      <c r="M118" s="16"/>
      <c r="N118" s="16"/>
      <c r="O118" s="16"/>
      <c r="P118" s="13"/>
      <c r="Q118" s="16"/>
    </row>
    <row r="119" spans="1:17">
      <c r="A119" s="17"/>
      <c r="B119" s="18"/>
      <c r="C119" s="19"/>
      <c r="D119" s="19"/>
      <c r="E119" s="19"/>
      <c r="F119" s="19"/>
      <c r="G119" s="13"/>
      <c r="H119" s="16"/>
      <c r="I119" s="16"/>
      <c r="J119" s="16"/>
      <c r="K119" s="16"/>
      <c r="L119" s="16"/>
      <c r="M119" s="16"/>
      <c r="N119" s="16"/>
      <c r="O119" s="16"/>
      <c r="P119" s="13"/>
      <c r="Q119" s="16"/>
    </row>
    <row r="120" spans="1:17">
      <c r="A120" s="17"/>
      <c r="B120" s="18"/>
      <c r="C120" s="19"/>
      <c r="D120" s="19"/>
      <c r="E120" s="19"/>
      <c r="F120" s="19"/>
      <c r="G120" s="13"/>
      <c r="H120" s="16"/>
      <c r="I120" s="16"/>
      <c r="J120" s="16"/>
      <c r="K120" s="16"/>
      <c r="L120" s="16"/>
      <c r="M120" s="16"/>
      <c r="N120" s="16"/>
      <c r="O120" s="16"/>
      <c r="P120" s="13"/>
      <c r="Q120" s="16"/>
    </row>
    <row r="121" spans="1:17">
      <c r="A121" s="17"/>
      <c r="B121" s="18"/>
      <c r="C121" s="19"/>
      <c r="D121" s="19"/>
      <c r="E121" s="19"/>
      <c r="F121" s="19"/>
      <c r="G121" s="13"/>
      <c r="H121" s="16"/>
      <c r="I121" s="16"/>
      <c r="J121" s="16"/>
      <c r="K121" s="16"/>
      <c r="L121" s="16"/>
      <c r="M121" s="16"/>
      <c r="N121" s="16"/>
      <c r="O121" s="16"/>
      <c r="P121" s="13"/>
      <c r="Q121" s="16"/>
    </row>
    <row r="122" spans="1:17">
      <c r="A122" s="17"/>
      <c r="B122" s="18"/>
      <c r="C122" s="19"/>
      <c r="D122" s="19"/>
      <c r="E122" s="19"/>
      <c r="F122" s="19"/>
      <c r="G122" s="13"/>
      <c r="H122" s="16"/>
      <c r="I122" s="16"/>
      <c r="J122" s="16"/>
      <c r="K122" s="16"/>
      <c r="L122" s="16"/>
      <c r="M122" s="16"/>
      <c r="N122" s="16"/>
      <c r="O122" s="16"/>
      <c r="P122" s="13"/>
      <c r="Q122" s="16"/>
    </row>
    <row r="123" spans="1:17">
      <c r="A123" s="17"/>
      <c r="B123" s="18"/>
      <c r="C123" s="19"/>
      <c r="D123" s="19"/>
      <c r="E123" s="19"/>
      <c r="F123" s="19"/>
      <c r="G123" s="13"/>
      <c r="H123" s="16"/>
      <c r="I123" s="16"/>
      <c r="J123" s="16"/>
      <c r="K123" s="16"/>
      <c r="L123" s="16"/>
      <c r="M123" s="16"/>
      <c r="N123" s="16"/>
      <c r="O123" s="16"/>
      <c r="P123" s="13"/>
      <c r="Q123" s="16"/>
    </row>
    <row r="124" spans="1:17">
      <c r="H124" s="16"/>
      <c r="I124" s="16"/>
      <c r="J124" s="16"/>
      <c r="K124" s="16"/>
      <c r="L124" s="16"/>
      <c r="M124" s="16"/>
      <c r="N124" s="16"/>
      <c r="O124" s="16"/>
      <c r="P124" s="13"/>
      <c r="Q124" s="16"/>
    </row>
    <row r="125" spans="1:17">
      <c r="H125" s="16"/>
      <c r="I125" s="16"/>
      <c r="J125" s="16"/>
      <c r="K125" s="16"/>
      <c r="L125" s="16"/>
      <c r="M125" s="16"/>
      <c r="N125" s="16"/>
      <c r="O125" s="16"/>
      <c r="P125" s="13"/>
      <c r="Q125" s="16"/>
    </row>
  </sheetData>
  <mergeCells count="6">
    <mergeCell ref="F6:G6"/>
    <mergeCell ref="A4:I4"/>
    <mergeCell ref="C1:G1"/>
    <mergeCell ref="C2:G2"/>
    <mergeCell ref="A5:G5"/>
    <mergeCell ref="C3:G3"/>
  </mergeCells>
  <phoneticPr fontId="0" type="noConversion"/>
  <printOptions horizontalCentered="1"/>
  <pageMargins left="0" right="0" top="0" bottom="0" header="0.51181102362204722" footer="0.31496062992125984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11"/>
  <sheetViews>
    <sheetView view="pageBreakPreview" zoomScale="112" zoomScaleNormal="85" zoomScaleSheetLayoutView="112" workbookViewId="0">
      <selection activeCell="A2" sqref="A2"/>
    </sheetView>
  </sheetViews>
  <sheetFormatPr defaultRowHeight="12.75"/>
  <cols>
    <col min="1" max="1" width="47.5703125" style="23" customWidth="1"/>
    <col min="2" max="2" width="8" style="1" hidden="1" customWidth="1"/>
    <col min="3" max="3" width="6" style="1" customWidth="1"/>
    <col min="4" max="4" width="5.5703125" style="1" customWidth="1"/>
    <col min="5" max="5" width="5.7109375" style="2" customWidth="1"/>
    <col min="6" max="6" width="11.85546875" style="2" customWidth="1"/>
    <col min="7" max="7" width="6.28515625" style="2" customWidth="1"/>
    <col min="8" max="8" width="8.28515625" style="2" customWidth="1"/>
    <col min="9" max="9" width="9.5703125" style="2" hidden="1" customWidth="1"/>
    <col min="10" max="10" width="9.7109375" style="2" hidden="1" customWidth="1"/>
    <col min="11" max="11" width="10.140625" style="2" hidden="1" customWidth="1"/>
    <col min="12" max="12" width="9.5703125" style="2" hidden="1" customWidth="1"/>
    <col min="13" max="27" width="0" style="2" hidden="1" customWidth="1"/>
    <col min="28" max="16384" width="9.140625" style="2"/>
  </cols>
  <sheetData>
    <row r="1" spans="1:29">
      <c r="A1" s="27"/>
      <c r="B1" s="27"/>
      <c r="C1" s="27"/>
      <c r="D1" s="163" t="s">
        <v>112</v>
      </c>
      <c r="E1" s="163"/>
      <c r="F1" s="163"/>
      <c r="G1" s="163"/>
      <c r="H1" s="163"/>
    </row>
    <row r="2" spans="1:29" ht="72.75" customHeight="1">
      <c r="A2" s="28"/>
      <c r="B2" s="28"/>
      <c r="C2" s="166" t="s">
        <v>156</v>
      </c>
      <c r="D2" s="166"/>
      <c r="E2" s="166"/>
      <c r="F2" s="166"/>
      <c r="G2" s="166"/>
      <c r="H2" s="16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29" ht="12.75" customHeight="1">
      <c r="A3" s="28"/>
      <c r="B3" s="28"/>
      <c r="C3" s="28"/>
      <c r="D3" s="29"/>
      <c r="E3" s="166" t="s">
        <v>157</v>
      </c>
      <c r="F3" s="166"/>
      <c r="G3" s="166"/>
      <c r="H3" s="166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29" ht="12.75" customHeight="1">
      <c r="A4" s="28"/>
      <c r="B4" s="28"/>
      <c r="C4" s="28"/>
      <c r="D4" s="29"/>
      <c r="E4" s="29"/>
      <c r="F4" s="29"/>
      <c r="G4" s="29"/>
      <c r="H4" s="29"/>
      <c r="I4" s="16"/>
      <c r="J4" s="16"/>
      <c r="K4" s="16"/>
      <c r="L4" s="16"/>
      <c r="M4" s="16"/>
      <c r="N4" s="16"/>
      <c r="O4" s="16"/>
      <c r="P4" s="16"/>
      <c r="Q4" s="16"/>
      <c r="R4" s="16"/>
    </row>
    <row r="5" spans="1:29" ht="16.5" customHeight="1">
      <c r="A5" s="168" t="s">
        <v>138</v>
      </c>
      <c r="B5" s="168"/>
      <c r="C5" s="168"/>
      <c r="D5" s="168"/>
      <c r="E5" s="168"/>
      <c r="F5" s="168"/>
      <c r="G5" s="168"/>
      <c r="H5" s="168"/>
      <c r="I5" s="16"/>
      <c r="J5" s="16"/>
      <c r="K5" s="16"/>
      <c r="L5" s="16"/>
      <c r="M5" s="16"/>
      <c r="N5" s="16"/>
      <c r="O5" s="16"/>
      <c r="P5" s="16"/>
      <c r="Q5" s="16"/>
      <c r="R5" s="16"/>
    </row>
    <row r="6" spans="1:29" ht="21.75" customHeight="1">
      <c r="A6" s="169" t="s">
        <v>149</v>
      </c>
      <c r="B6" s="169"/>
      <c r="C6" s="169"/>
      <c r="D6" s="169"/>
      <c r="E6" s="169"/>
      <c r="F6" s="169"/>
      <c r="G6" s="169"/>
      <c r="H6" s="169"/>
      <c r="I6" s="25"/>
      <c r="J6" s="16"/>
      <c r="K6" s="16"/>
      <c r="L6" s="16"/>
      <c r="M6" s="16"/>
      <c r="N6" s="16"/>
      <c r="O6" s="16"/>
      <c r="P6" s="16"/>
      <c r="Q6" s="16"/>
      <c r="R6" s="16"/>
    </row>
    <row r="7" spans="1:29" ht="12.75" customHeight="1">
      <c r="A7" s="66"/>
      <c r="B7" s="66"/>
      <c r="C7" s="66"/>
      <c r="D7" s="66"/>
      <c r="E7" s="66"/>
      <c r="F7" s="66"/>
      <c r="G7" s="167" t="s">
        <v>103</v>
      </c>
      <c r="H7" s="167"/>
      <c r="I7" s="25"/>
      <c r="J7" s="16"/>
      <c r="K7" s="16"/>
      <c r="L7" s="16"/>
      <c r="M7" s="16"/>
      <c r="N7" s="16"/>
      <c r="O7" s="16"/>
      <c r="P7" s="16"/>
      <c r="Q7" s="16"/>
      <c r="R7" s="16"/>
    </row>
    <row r="8" spans="1:29" s="4" customFormat="1" ht="27.75" customHeight="1">
      <c r="A8" s="67" t="s">
        <v>7</v>
      </c>
      <c r="B8" s="68" t="s">
        <v>14</v>
      </c>
      <c r="C8" s="68" t="s">
        <v>99</v>
      </c>
      <c r="D8" s="69" t="s">
        <v>1</v>
      </c>
      <c r="E8" s="69" t="s">
        <v>2</v>
      </c>
      <c r="F8" s="69" t="s">
        <v>15</v>
      </c>
      <c r="G8" s="69" t="s">
        <v>16</v>
      </c>
      <c r="H8" s="68" t="s">
        <v>141</v>
      </c>
      <c r="I8" s="24" t="s">
        <v>75</v>
      </c>
      <c r="J8" s="21" t="s">
        <v>32</v>
      </c>
      <c r="K8" s="21" t="s">
        <v>31</v>
      </c>
      <c r="L8" s="22" t="s">
        <v>28</v>
      </c>
      <c r="M8" s="22" t="s">
        <v>30</v>
      </c>
      <c r="N8" s="22" t="s">
        <v>29</v>
      </c>
      <c r="O8" s="21" t="s">
        <v>76</v>
      </c>
      <c r="P8" s="21" t="s">
        <v>33</v>
      </c>
      <c r="Q8" s="21" t="s">
        <v>35</v>
      </c>
      <c r="R8" s="22" t="s">
        <v>36</v>
      </c>
    </row>
    <row r="9" spans="1:29" s="14" customFormat="1" ht="10.5" customHeight="1">
      <c r="A9" s="67">
        <v>1</v>
      </c>
      <c r="B9" s="68">
        <v>2</v>
      </c>
      <c r="C9" s="68" t="s">
        <v>100</v>
      </c>
      <c r="D9" s="69" t="s">
        <v>6</v>
      </c>
      <c r="E9" s="69" t="s">
        <v>17</v>
      </c>
      <c r="F9" s="69" t="s">
        <v>18</v>
      </c>
      <c r="G9" s="69" t="s">
        <v>19</v>
      </c>
      <c r="H9" s="70">
        <v>7</v>
      </c>
      <c r="I9" s="15"/>
      <c r="J9" s="15"/>
      <c r="K9" s="15"/>
      <c r="L9" s="15"/>
      <c r="M9" s="15"/>
      <c r="N9" s="15"/>
      <c r="O9" s="15"/>
      <c r="P9" s="15"/>
      <c r="Q9" s="15"/>
      <c r="R9" s="20"/>
    </row>
    <row r="10" spans="1:29" s="4" customFormat="1">
      <c r="A10" s="71" t="s">
        <v>74</v>
      </c>
      <c r="B10" s="68"/>
      <c r="C10" s="68" t="s">
        <v>132</v>
      </c>
      <c r="D10" s="69"/>
      <c r="E10" s="69"/>
      <c r="F10" s="69"/>
      <c r="G10" s="69"/>
      <c r="H10" s="149">
        <f>+H11+H46+H52+H75+H78</f>
        <v>4177.2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4">
        <v>245797.2</v>
      </c>
    </row>
    <row r="11" spans="1:29">
      <c r="A11" s="73" t="s">
        <v>101</v>
      </c>
      <c r="B11" s="74">
        <v>879</v>
      </c>
      <c r="C11" s="74">
        <v>885</v>
      </c>
      <c r="D11" s="75" t="s">
        <v>3</v>
      </c>
      <c r="E11" s="75" t="s">
        <v>63</v>
      </c>
      <c r="F11" s="75" t="s">
        <v>52</v>
      </c>
      <c r="G11" s="69"/>
      <c r="H11" s="72">
        <f>+H12+H17+H40+H43+H38</f>
        <v>3980.0999999999995</v>
      </c>
      <c r="I11" s="11" t="e">
        <f>#REF!+#REF!+#REF!+#REF!</f>
        <v>#REF!</v>
      </c>
      <c r="J11" s="11" t="e">
        <f>#REF!+#REF!+#REF!+#REF!</f>
        <v>#REF!</v>
      </c>
      <c r="K11" s="15" t="e">
        <f>L11+M11+N11+O11</f>
        <v>#REF!</v>
      </c>
      <c r="L11" s="11" t="e">
        <f>#REF!+#REF!+#REF!+#REF!</f>
        <v>#REF!</v>
      </c>
      <c r="M11" s="11" t="e">
        <f>#REF!+#REF!+#REF!+#REF!</f>
        <v>#REF!</v>
      </c>
      <c r="N11" s="11" t="e">
        <f>#REF!+#REF!+#REF!+#REF!</f>
        <v>#REF!</v>
      </c>
      <c r="O11" s="11" t="e">
        <f>#REF!+#REF!+#REF!+#REF!</f>
        <v>#REF!</v>
      </c>
      <c r="P11" s="11" t="e">
        <f>#REF!+#REF!+#REF!+#REF!</f>
        <v>#REF!</v>
      </c>
      <c r="Q11" s="11" t="e">
        <f>#REF!+#REF!+#REF!+#REF!</f>
        <v>#REF!</v>
      </c>
      <c r="R11" s="11" t="e">
        <f>#REF!+#REF!+#REF!+#REF!</f>
        <v>#REF!</v>
      </c>
      <c r="S11" s="2" t="s">
        <v>79</v>
      </c>
    </row>
    <row r="12" spans="1:29" ht="33.75" customHeight="1">
      <c r="A12" s="76" t="s">
        <v>82</v>
      </c>
      <c r="B12" s="77" t="s">
        <v>3</v>
      </c>
      <c r="C12" s="74">
        <v>885</v>
      </c>
      <c r="D12" s="69" t="s">
        <v>3</v>
      </c>
      <c r="E12" s="69" t="s">
        <v>4</v>
      </c>
      <c r="F12" s="77" t="s">
        <v>121</v>
      </c>
      <c r="G12" s="78"/>
      <c r="H12" s="72">
        <f>H13</f>
        <v>187.2</v>
      </c>
      <c r="I12" s="13"/>
      <c r="J12" s="13"/>
      <c r="K12" s="15"/>
      <c r="L12" s="13"/>
      <c r="M12" s="13"/>
      <c r="N12" s="13"/>
      <c r="O12" s="13"/>
      <c r="P12" s="13"/>
      <c r="Q12" s="13"/>
      <c r="R12" s="13"/>
      <c r="AC12" s="61"/>
    </row>
    <row r="13" spans="1:29" ht="25.5" customHeight="1">
      <c r="A13" s="80" t="s">
        <v>26</v>
      </c>
      <c r="B13" s="81" t="s">
        <v>27</v>
      </c>
      <c r="C13" s="74">
        <v>885</v>
      </c>
      <c r="D13" s="82" t="s">
        <v>3</v>
      </c>
      <c r="E13" s="82" t="s">
        <v>4</v>
      </c>
      <c r="F13" s="82" t="s">
        <v>114</v>
      </c>
      <c r="G13" s="82" t="s">
        <v>108</v>
      </c>
      <c r="H13" s="79">
        <f>H14</f>
        <v>187.2</v>
      </c>
      <c r="I13" s="13" t="e">
        <f>+#REF!</f>
        <v>#REF!</v>
      </c>
      <c r="J13" s="13" t="e">
        <f>+#REF!</f>
        <v>#REF!</v>
      </c>
      <c r="K13" s="15" t="e">
        <f>L13+M13+N13+O13</f>
        <v>#REF!</v>
      </c>
      <c r="L13" s="13" t="e">
        <f>+#REF!</f>
        <v>#REF!</v>
      </c>
      <c r="M13" s="13" t="e">
        <f>+#REF!</f>
        <v>#REF!</v>
      </c>
      <c r="N13" s="13" t="e">
        <f>+#REF!</f>
        <v>#REF!</v>
      </c>
      <c r="O13" s="13" t="e">
        <f>+#REF!</f>
        <v>#REF!</v>
      </c>
      <c r="P13" s="13" t="e">
        <f>+#REF!</f>
        <v>#REF!</v>
      </c>
      <c r="Q13" s="13" t="e">
        <f>+#REF!</f>
        <v>#REF!</v>
      </c>
      <c r="R13" s="13" t="e">
        <f>+#REF!</f>
        <v>#REF!</v>
      </c>
    </row>
    <row r="14" spans="1:29" ht="48">
      <c r="A14" s="83" t="s">
        <v>55</v>
      </c>
      <c r="B14" s="74" t="s">
        <v>3</v>
      </c>
      <c r="C14" s="74">
        <v>885</v>
      </c>
      <c r="D14" s="84" t="s">
        <v>3</v>
      </c>
      <c r="E14" s="84" t="s">
        <v>4</v>
      </c>
      <c r="F14" s="82" t="s">
        <v>114</v>
      </c>
      <c r="G14" s="84" t="s">
        <v>56</v>
      </c>
      <c r="H14" s="79">
        <f>+H15</f>
        <v>187.2</v>
      </c>
      <c r="I14" s="13"/>
      <c r="J14" s="13"/>
      <c r="K14" s="15"/>
      <c r="L14" s="13"/>
      <c r="M14" s="13"/>
      <c r="N14" s="13"/>
      <c r="O14" s="13"/>
      <c r="P14" s="13"/>
      <c r="Q14" s="13"/>
      <c r="R14" s="13"/>
    </row>
    <row r="15" spans="1:29" ht="24">
      <c r="A15" s="83" t="s">
        <v>57</v>
      </c>
      <c r="B15" s="74" t="s">
        <v>3</v>
      </c>
      <c r="C15" s="74">
        <v>885</v>
      </c>
      <c r="D15" s="84" t="s">
        <v>3</v>
      </c>
      <c r="E15" s="84" t="s">
        <v>4</v>
      </c>
      <c r="F15" s="82" t="s">
        <v>114</v>
      </c>
      <c r="G15" s="84" t="s">
        <v>115</v>
      </c>
      <c r="H15" s="79">
        <f>+H16</f>
        <v>187.2</v>
      </c>
      <c r="I15" s="13"/>
      <c r="J15" s="13"/>
      <c r="K15" s="15"/>
      <c r="L15" s="13"/>
      <c r="M15" s="13"/>
      <c r="N15" s="13"/>
      <c r="O15" s="13"/>
      <c r="P15" s="13"/>
      <c r="Q15" s="13"/>
      <c r="R15" s="13"/>
    </row>
    <row r="16" spans="1:29" ht="18" customHeight="1">
      <c r="A16" s="85" t="s">
        <v>81</v>
      </c>
      <c r="B16" s="74" t="s">
        <v>3</v>
      </c>
      <c r="C16" s="74">
        <v>885</v>
      </c>
      <c r="D16" s="84" t="s">
        <v>3</v>
      </c>
      <c r="E16" s="84" t="s">
        <v>4</v>
      </c>
      <c r="F16" s="82" t="s">
        <v>114</v>
      </c>
      <c r="G16" s="84" t="s">
        <v>115</v>
      </c>
      <c r="H16" s="79">
        <v>187.2</v>
      </c>
      <c r="I16" s="13"/>
      <c r="J16" s="13"/>
      <c r="K16" s="15"/>
      <c r="L16" s="13"/>
      <c r="M16" s="13"/>
      <c r="N16" s="13"/>
      <c r="O16" s="13"/>
      <c r="P16" s="13"/>
      <c r="Q16" s="13"/>
      <c r="R16" s="13"/>
    </row>
    <row r="17" spans="1:18" ht="40.5" customHeight="1">
      <c r="A17" s="86" t="s">
        <v>67</v>
      </c>
      <c r="B17" s="74">
        <v>879</v>
      </c>
      <c r="C17" s="74">
        <v>885</v>
      </c>
      <c r="D17" s="75" t="s">
        <v>3</v>
      </c>
      <c r="E17" s="75" t="s">
        <v>5</v>
      </c>
      <c r="F17" s="75" t="s">
        <v>52</v>
      </c>
      <c r="G17" s="75" t="s">
        <v>45</v>
      </c>
      <c r="H17" s="72">
        <f>+H18+H33</f>
        <v>3711.8999999999996</v>
      </c>
      <c r="I17" s="11" t="e">
        <f>+#REF!</f>
        <v>#REF!</v>
      </c>
      <c r="J17" s="11" t="e">
        <f>+#REF!</f>
        <v>#REF!</v>
      </c>
      <c r="K17" s="15" t="e">
        <f t="shared" ref="K17:K30" si="0">L17+M17+N17+O17</f>
        <v>#REF!</v>
      </c>
      <c r="L17" s="11" t="e">
        <f>+#REF!</f>
        <v>#REF!</v>
      </c>
      <c r="M17" s="11" t="e">
        <f>+#REF!</f>
        <v>#REF!</v>
      </c>
      <c r="N17" s="11" t="e">
        <f>+#REF!</f>
        <v>#REF!</v>
      </c>
      <c r="O17" s="11" t="e">
        <f>+#REF!</f>
        <v>#REF!</v>
      </c>
      <c r="P17" s="11" t="e">
        <f>+#REF!</f>
        <v>#REF!</v>
      </c>
      <c r="Q17" s="11" t="e">
        <f>+#REF!</f>
        <v>#REF!</v>
      </c>
      <c r="R17" s="11" t="e">
        <f>+#REF!</f>
        <v>#REF!</v>
      </c>
    </row>
    <row r="18" spans="1:18" ht="16.5" customHeight="1">
      <c r="A18" s="86" t="s">
        <v>20</v>
      </c>
      <c r="B18" s="74">
        <v>879</v>
      </c>
      <c r="C18" s="74">
        <v>885</v>
      </c>
      <c r="D18" s="75" t="s">
        <v>3</v>
      </c>
      <c r="E18" s="75" t="s">
        <v>5</v>
      </c>
      <c r="F18" s="75" t="s">
        <v>109</v>
      </c>
      <c r="G18" s="75" t="s">
        <v>45</v>
      </c>
      <c r="H18" s="72">
        <f>+H19+H24+H28</f>
        <v>3124.2999999999997</v>
      </c>
      <c r="I18" s="11" t="e">
        <f>+I19+I24+I27</f>
        <v>#REF!</v>
      </c>
      <c r="J18" s="11" t="e">
        <f>+J19+J24+J27</f>
        <v>#REF!</v>
      </c>
      <c r="K18" s="15" t="e">
        <f t="shared" si="0"/>
        <v>#REF!</v>
      </c>
      <c r="L18" s="11" t="e">
        <f t="shared" ref="L18:R18" si="1">+L19+L24+L27</f>
        <v>#REF!</v>
      </c>
      <c r="M18" s="11" t="e">
        <f t="shared" si="1"/>
        <v>#REF!</v>
      </c>
      <c r="N18" s="11" t="e">
        <f t="shared" si="1"/>
        <v>#REF!</v>
      </c>
      <c r="O18" s="11" t="e">
        <f t="shared" si="1"/>
        <v>#REF!</v>
      </c>
      <c r="P18" s="11" t="e">
        <f t="shared" si="1"/>
        <v>#REF!</v>
      </c>
      <c r="Q18" s="11" t="e">
        <f t="shared" si="1"/>
        <v>#REF!</v>
      </c>
      <c r="R18" s="11" t="e">
        <f t="shared" si="1"/>
        <v>#REF!</v>
      </c>
    </row>
    <row r="19" spans="1:18" ht="48">
      <c r="A19" s="85" t="s">
        <v>55</v>
      </c>
      <c r="B19" s="74">
        <v>879</v>
      </c>
      <c r="C19" s="74">
        <v>885</v>
      </c>
      <c r="D19" s="74" t="s">
        <v>3</v>
      </c>
      <c r="E19" s="74" t="s">
        <v>5</v>
      </c>
      <c r="F19" s="87">
        <v>8900000110</v>
      </c>
      <c r="G19" s="74" t="s">
        <v>56</v>
      </c>
      <c r="H19" s="79">
        <f>H20</f>
        <v>2667.2</v>
      </c>
      <c r="I19" s="11">
        <f>I20</f>
        <v>4103</v>
      </c>
      <c r="J19" s="11">
        <f>J20</f>
        <v>0</v>
      </c>
      <c r="K19" s="15">
        <f t="shared" si="0"/>
        <v>0</v>
      </c>
      <c r="L19" s="11">
        <f t="shared" ref="L19:R19" si="2">L20</f>
        <v>0</v>
      </c>
      <c r="M19" s="11">
        <f t="shared" si="2"/>
        <v>0</v>
      </c>
      <c r="N19" s="11">
        <f t="shared" si="2"/>
        <v>0</v>
      </c>
      <c r="O19" s="11">
        <f t="shared" si="2"/>
        <v>0</v>
      </c>
      <c r="P19" s="11">
        <f t="shared" si="2"/>
        <v>0</v>
      </c>
      <c r="Q19" s="11">
        <f t="shared" si="2"/>
        <v>0</v>
      </c>
      <c r="R19" s="11">
        <f t="shared" si="2"/>
        <v>373</v>
      </c>
    </row>
    <row r="20" spans="1:18" s="4" customFormat="1" ht="24">
      <c r="A20" s="85" t="s">
        <v>57</v>
      </c>
      <c r="B20" s="74">
        <v>879</v>
      </c>
      <c r="C20" s="74">
        <v>885</v>
      </c>
      <c r="D20" s="74" t="s">
        <v>3</v>
      </c>
      <c r="E20" s="74" t="s">
        <v>5</v>
      </c>
      <c r="F20" s="87">
        <v>8900000110</v>
      </c>
      <c r="G20" s="74" t="s">
        <v>58</v>
      </c>
      <c r="H20" s="79">
        <f>+H21+H23</f>
        <v>2667.2</v>
      </c>
      <c r="I20" s="11">
        <f>I21+I22</f>
        <v>4103</v>
      </c>
      <c r="J20" s="11">
        <f>J21+J22</f>
        <v>0</v>
      </c>
      <c r="K20" s="15">
        <f t="shared" si="0"/>
        <v>0</v>
      </c>
      <c r="L20" s="11">
        <f t="shared" ref="L20:R20" si="3">L21+L22</f>
        <v>0</v>
      </c>
      <c r="M20" s="11">
        <f t="shared" si="3"/>
        <v>0</v>
      </c>
      <c r="N20" s="11">
        <f t="shared" si="3"/>
        <v>0</v>
      </c>
      <c r="O20" s="11">
        <f t="shared" si="3"/>
        <v>0</v>
      </c>
      <c r="P20" s="11">
        <f t="shared" si="3"/>
        <v>0</v>
      </c>
      <c r="Q20" s="11">
        <f t="shared" si="3"/>
        <v>0</v>
      </c>
      <c r="R20" s="11">
        <f t="shared" si="3"/>
        <v>373</v>
      </c>
    </row>
    <row r="21" spans="1:18" s="3" customFormat="1" ht="14.25" customHeight="1">
      <c r="A21" s="85" t="s">
        <v>135</v>
      </c>
      <c r="B21" s="74">
        <v>879</v>
      </c>
      <c r="C21" s="74">
        <v>885</v>
      </c>
      <c r="D21" s="74" t="s">
        <v>3</v>
      </c>
      <c r="E21" s="74" t="s">
        <v>5</v>
      </c>
      <c r="F21" s="87">
        <v>8900000110</v>
      </c>
      <c r="G21" s="74" t="s">
        <v>60</v>
      </c>
      <c r="H21" s="79">
        <v>1875.1</v>
      </c>
      <c r="I21" s="11">
        <v>4103</v>
      </c>
      <c r="J21" s="11"/>
      <c r="K21" s="15">
        <f t="shared" si="0"/>
        <v>0</v>
      </c>
      <c r="L21" s="11"/>
      <c r="M21" s="11"/>
      <c r="N21" s="11"/>
      <c r="O21" s="11"/>
      <c r="P21" s="11"/>
      <c r="Q21" s="11"/>
      <c r="R21" s="11">
        <v>373</v>
      </c>
    </row>
    <row r="22" spans="1:18" ht="24" hidden="1">
      <c r="A22" s="85" t="s">
        <v>61</v>
      </c>
      <c r="B22" s="74">
        <v>879</v>
      </c>
      <c r="C22" s="74">
        <v>884</v>
      </c>
      <c r="D22" s="74" t="s">
        <v>3</v>
      </c>
      <c r="E22" s="74" t="s">
        <v>5</v>
      </c>
      <c r="F22" s="87">
        <v>8900000111</v>
      </c>
      <c r="G22" s="74" t="s">
        <v>62</v>
      </c>
      <c r="H22" s="79">
        <f>I22+J22+K22+P22+Q22+R22</f>
        <v>0</v>
      </c>
      <c r="I22" s="11"/>
      <c r="J22" s="11"/>
      <c r="K22" s="15">
        <f t="shared" si="0"/>
        <v>0</v>
      </c>
      <c r="L22" s="11"/>
      <c r="M22" s="11"/>
      <c r="N22" s="11"/>
      <c r="O22" s="11"/>
      <c r="P22" s="11"/>
      <c r="Q22" s="11"/>
      <c r="R22" s="11"/>
    </row>
    <row r="23" spans="1:18">
      <c r="A23" s="85" t="s">
        <v>122</v>
      </c>
      <c r="B23" s="74"/>
      <c r="C23" s="74">
        <v>885</v>
      </c>
      <c r="D23" s="74" t="s">
        <v>3</v>
      </c>
      <c r="E23" s="74" t="s">
        <v>5</v>
      </c>
      <c r="F23" s="87">
        <v>8900000110</v>
      </c>
      <c r="G23" s="74">
        <v>129</v>
      </c>
      <c r="H23" s="79">
        <v>792.1</v>
      </c>
      <c r="I23" s="11"/>
      <c r="J23" s="11"/>
      <c r="K23" s="15"/>
      <c r="L23" s="11"/>
      <c r="M23" s="11"/>
      <c r="N23" s="11"/>
      <c r="O23" s="11"/>
      <c r="P23" s="11"/>
      <c r="Q23" s="11"/>
      <c r="R23" s="11"/>
    </row>
    <row r="24" spans="1:18" ht="24">
      <c r="A24" s="85" t="s">
        <v>46</v>
      </c>
      <c r="B24" s="74">
        <v>879</v>
      </c>
      <c r="C24" s="74">
        <v>885</v>
      </c>
      <c r="D24" s="74" t="s">
        <v>3</v>
      </c>
      <c r="E24" s="74" t="s">
        <v>5</v>
      </c>
      <c r="F24" s="74" t="s">
        <v>111</v>
      </c>
      <c r="G24" s="74" t="s">
        <v>47</v>
      </c>
      <c r="H24" s="79">
        <f>H25</f>
        <v>365.1</v>
      </c>
      <c r="I24" s="11" t="e">
        <f>I25</f>
        <v>#REF!</v>
      </c>
      <c r="J24" s="11" t="e">
        <f>J25</f>
        <v>#REF!</v>
      </c>
      <c r="K24" s="15" t="e">
        <f t="shared" si="0"/>
        <v>#REF!</v>
      </c>
      <c r="L24" s="11" t="e">
        <f t="shared" ref="L24:R24" si="4">L25</f>
        <v>#REF!</v>
      </c>
      <c r="M24" s="11" t="e">
        <f t="shared" si="4"/>
        <v>#REF!</v>
      </c>
      <c r="N24" s="11" t="e">
        <f t="shared" si="4"/>
        <v>#REF!</v>
      </c>
      <c r="O24" s="11" t="e">
        <f t="shared" si="4"/>
        <v>#REF!</v>
      </c>
      <c r="P24" s="11" t="e">
        <f t="shared" si="4"/>
        <v>#REF!</v>
      </c>
      <c r="Q24" s="11" t="e">
        <f t="shared" si="4"/>
        <v>#REF!</v>
      </c>
      <c r="R24" s="11" t="e">
        <f t="shared" si="4"/>
        <v>#REF!</v>
      </c>
    </row>
    <row r="25" spans="1:18" ht="24">
      <c r="A25" s="85" t="s">
        <v>48</v>
      </c>
      <c r="B25" s="74">
        <v>879</v>
      </c>
      <c r="C25" s="74">
        <v>885</v>
      </c>
      <c r="D25" s="74" t="s">
        <v>3</v>
      </c>
      <c r="E25" s="74" t="s">
        <v>5</v>
      </c>
      <c r="F25" s="74" t="s">
        <v>111</v>
      </c>
      <c r="G25" s="74" t="s">
        <v>49</v>
      </c>
      <c r="H25" s="72">
        <f>H26+H27</f>
        <v>365.1</v>
      </c>
      <c r="I25" s="10" t="e">
        <f>+#REF!+I26</f>
        <v>#REF!</v>
      </c>
      <c r="J25" s="10" t="e">
        <f>+#REF!+J26</f>
        <v>#REF!</v>
      </c>
      <c r="K25" s="15" t="e">
        <f t="shared" si="0"/>
        <v>#REF!</v>
      </c>
      <c r="L25" s="10" t="e">
        <f>+#REF!+L26</f>
        <v>#REF!</v>
      </c>
      <c r="M25" s="10" t="e">
        <f>+#REF!+M26</f>
        <v>#REF!</v>
      </c>
      <c r="N25" s="10" t="e">
        <f>+#REF!+N26</f>
        <v>#REF!</v>
      </c>
      <c r="O25" s="10" t="e">
        <f>+#REF!+O26</f>
        <v>#REF!</v>
      </c>
      <c r="P25" s="10" t="e">
        <f>+#REF!+P26</f>
        <v>#REF!</v>
      </c>
      <c r="Q25" s="10" t="e">
        <f>+#REF!+Q26</f>
        <v>#REF!</v>
      </c>
      <c r="R25" s="10" t="e">
        <f>+#REF!+R26</f>
        <v>#REF!</v>
      </c>
    </row>
    <row r="26" spans="1:18" s="4" customFormat="1" ht="24">
      <c r="A26" s="85" t="s">
        <v>68</v>
      </c>
      <c r="B26" s="74">
        <v>879</v>
      </c>
      <c r="C26" s="74">
        <v>885</v>
      </c>
      <c r="D26" s="74" t="s">
        <v>3</v>
      </c>
      <c r="E26" s="74" t="s">
        <v>5</v>
      </c>
      <c r="F26" s="74" t="s">
        <v>111</v>
      </c>
      <c r="G26" s="74">
        <v>242</v>
      </c>
      <c r="H26" s="79">
        <v>22</v>
      </c>
      <c r="I26" s="11"/>
      <c r="J26" s="11"/>
      <c r="K26" s="15">
        <f t="shared" si="0"/>
        <v>322</v>
      </c>
      <c r="L26" s="11">
        <v>322</v>
      </c>
      <c r="M26" s="11"/>
      <c r="N26" s="11"/>
      <c r="O26" s="11"/>
      <c r="P26" s="11">
        <v>2800</v>
      </c>
      <c r="Q26" s="11"/>
      <c r="R26" s="11"/>
    </row>
    <row r="27" spans="1:18">
      <c r="A27" s="85" t="s">
        <v>37</v>
      </c>
      <c r="B27" s="74">
        <v>879</v>
      </c>
      <c r="C27" s="74">
        <v>885</v>
      </c>
      <c r="D27" s="74" t="s">
        <v>3</v>
      </c>
      <c r="E27" s="74" t="s">
        <v>5</v>
      </c>
      <c r="F27" s="74" t="s">
        <v>111</v>
      </c>
      <c r="G27" s="74" t="s">
        <v>51</v>
      </c>
      <c r="H27" s="79">
        <v>343.1</v>
      </c>
      <c r="I27" s="11">
        <f>I28</f>
        <v>0</v>
      </c>
      <c r="J27" s="11">
        <f>J28</f>
        <v>0</v>
      </c>
      <c r="K27" s="15">
        <f t="shared" si="0"/>
        <v>0</v>
      </c>
      <c r="L27" s="11">
        <f t="shared" ref="L27:R27" si="5">L28</f>
        <v>0</v>
      </c>
      <c r="M27" s="11">
        <f t="shared" si="5"/>
        <v>0</v>
      </c>
      <c r="N27" s="11">
        <f t="shared" si="5"/>
        <v>0</v>
      </c>
      <c r="O27" s="11">
        <f t="shared" si="5"/>
        <v>0</v>
      </c>
      <c r="P27" s="11">
        <f t="shared" si="5"/>
        <v>0</v>
      </c>
      <c r="Q27" s="11">
        <f t="shared" si="5"/>
        <v>0</v>
      </c>
      <c r="R27" s="11">
        <f t="shared" si="5"/>
        <v>0</v>
      </c>
    </row>
    <row r="28" spans="1:18" ht="26.25" customHeight="1">
      <c r="A28" s="85" t="s">
        <v>39</v>
      </c>
      <c r="B28" s="74">
        <v>879</v>
      </c>
      <c r="C28" s="74">
        <v>885</v>
      </c>
      <c r="D28" s="74" t="s">
        <v>3</v>
      </c>
      <c r="E28" s="74" t="s">
        <v>5</v>
      </c>
      <c r="F28" s="74" t="s">
        <v>111</v>
      </c>
      <c r="G28" s="74" t="s">
        <v>38</v>
      </c>
      <c r="H28" s="72">
        <f>H29+H31+H30</f>
        <v>92</v>
      </c>
      <c r="I28" s="11">
        <f>I29+I30</f>
        <v>0</v>
      </c>
      <c r="J28" s="11">
        <f>J29+J30</f>
        <v>0</v>
      </c>
      <c r="K28" s="15">
        <f t="shared" si="0"/>
        <v>0</v>
      </c>
      <c r="L28" s="11">
        <f t="shared" ref="L28:R28" si="6">L29+L30</f>
        <v>0</v>
      </c>
      <c r="M28" s="11">
        <f t="shared" si="6"/>
        <v>0</v>
      </c>
      <c r="N28" s="11">
        <f t="shared" si="6"/>
        <v>0</v>
      </c>
      <c r="O28" s="11">
        <f t="shared" si="6"/>
        <v>0</v>
      </c>
      <c r="P28" s="11">
        <f t="shared" si="6"/>
        <v>0</v>
      </c>
      <c r="Q28" s="11">
        <f t="shared" si="6"/>
        <v>0</v>
      </c>
      <c r="R28" s="11">
        <f t="shared" si="6"/>
        <v>0</v>
      </c>
    </row>
    <row r="29" spans="1:18" ht="15.75" customHeight="1">
      <c r="A29" s="85" t="s">
        <v>41</v>
      </c>
      <c r="B29" s="74">
        <v>879</v>
      </c>
      <c r="C29" s="74">
        <v>885</v>
      </c>
      <c r="D29" s="74" t="s">
        <v>3</v>
      </c>
      <c r="E29" s="74" t="s">
        <v>5</v>
      </c>
      <c r="F29" s="74" t="s">
        <v>111</v>
      </c>
      <c r="G29" s="74" t="s">
        <v>40</v>
      </c>
      <c r="H29" s="79">
        <v>84</v>
      </c>
      <c r="I29" s="11"/>
      <c r="J29" s="11"/>
      <c r="K29" s="15">
        <f t="shared" si="0"/>
        <v>0</v>
      </c>
      <c r="L29" s="11"/>
      <c r="M29" s="11"/>
      <c r="N29" s="11"/>
      <c r="O29" s="11"/>
      <c r="P29" s="11"/>
      <c r="Q29" s="11"/>
      <c r="R29" s="11"/>
    </row>
    <row r="30" spans="1:18" ht="15.75" customHeight="1">
      <c r="A30" s="85" t="s">
        <v>43</v>
      </c>
      <c r="B30" s="74">
        <v>879</v>
      </c>
      <c r="C30" s="74">
        <v>885</v>
      </c>
      <c r="D30" s="74" t="s">
        <v>3</v>
      </c>
      <c r="E30" s="74" t="s">
        <v>5</v>
      </c>
      <c r="F30" s="74" t="s">
        <v>111</v>
      </c>
      <c r="G30" s="74" t="s">
        <v>42</v>
      </c>
      <c r="H30" s="79">
        <v>5</v>
      </c>
      <c r="I30" s="10"/>
      <c r="J30" s="10"/>
      <c r="K30" s="15">
        <f t="shared" si="0"/>
        <v>0</v>
      </c>
      <c r="L30" s="10"/>
      <c r="M30" s="10"/>
      <c r="N30" s="10"/>
      <c r="O30" s="10"/>
      <c r="P30" s="10"/>
      <c r="Q30" s="10"/>
      <c r="R30" s="10"/>
    </row>
    <row r="31" spans="1:18" ht="15.75" customHeight="1">
      <c r="A31" s="85" t="s">
        <v>43</v>
      </c>
      <c r="B31" s="74" t="s">
        <v>3</v>
      </c>
      <c r="C31" s="74">
        <v>885</v>
      </c>
      <c r="D31" s="74" t="s">
        <v>3</v>
      </c>
      <c r="E31" s="74" t="s">
        <v>5</v>
      </c>
      <c r="F31" s="74" t="s">
        <v>111</v>
      </c>
      <c r="G31" s="74" t="s">
        <v>44</v>
      </c>
      <c r="H31" s="79">
        <v>3</v>
      </c>
      <c r="I31" s="10"/>
      <c r="J31" s="10"/>
      <c r="K31" s="15"/>
      <c r="L31" s="10"/>
      <c r="M31" s="10"/>
      <c r="N31" s="10"/>
      <c r="O31" s="10"/>
      <c r="P31" s="10"/>
      <c r="Q31" s="10"/>
      <c r="R31" s="10"/>
    </row>
    <row r="32" spans="1:18" ht="15.75" hidden="1" customHeight="1">
      <c r="A32" s="85" t="s">
        <v>139</v>
      </c>
      <c r="B32" s="74"/>
      <c r="C32" s="74">
        <v>885</v>
      </c>
      <c r="D32" s="74" t="s">
        <v>3</v>
      </c>
      <c r="E32" s="74" t="s">
        <v>5</v>
      </c>
      <c r="F32" s="74" t="s">
        <v>111</v>
      </c>
      <c r="G32" s="74">
        <v>853</v>
      </c>
      <c r="H32" s="79"/>
      <c r="I32" s="10"/>
      <c r="J32" s="10"/>
      <c r="K32" s="15"/>
      <c r="L32" s="10"/>
      <c r="M32" s="10"/>
      <c r="N32" s="10"/>
      <c r="O32" s="10"/>
      <c r="P32" s="10"/>
      <c r="Q32" s="10"/>
      <c r="R32" s="10"/>
    </row>
    <row r="33" spans="1:29" ht="24">
      <c r="A33" s="86" t="s">
        <v>80</v>
      </c>
      <c r="B33" s="74"/>
      <c r="C33" s="75">
        <v>885</v>
      </c>
      <c r="D33" s="75" t="s">
        <v>3</v>
      </c>
      <c r="E33" s="75" t="s">
        <v>5</v>
      </c>
      <c r="F33" s="75" t="s">
        <v>125</v>
      </c>
      <c r="G33" s="89" t="s">
        <v>108</v>
      </c>
      <c r="H33" s="72">
        <f>+H34</f>
        <v>587.6</v>
      </c>
      <c r="I33" s="10"/>
      <c r="J33" s="10"/>
      <c r="K33" s="15"/>
      <c r="L33" s="10"/>
      <c r="M33" s="10"/>
      <c r="N33" s="10"/>
      <c r="O33" s="10"/>
      <c r="P33" s="10"/>
      <c r="Q33" s="10"/>
      <c r="R33" s="10"/>
    </row>
    <row r="34" spans="1:29" ht="24">
      <c r="A34" s="85" t="s">
        <v>57</v>
      </c>
      <c r="B34" s="84" t="s">
        <v>3</v>
      </c>
      <c r="C34" s="74">
        <v>885</v>
      </c>
      <c r="D34" s="74" t="s">
        <v>3</v>
      </c>
      <c r="E34" s="74" t="s">
        <v>5</v>
      </c>
      <c r="F34" s="87">
        <v>7850000110</v>
      </c>
      <c r="G34" s="74" t="s">
        <v>56</v>
      </c>
      <c r="H34" s="79">
        <f>H35</f>
        <v>587.6</v>
      </c>
      <c r="I34" s="10"/>
      <c r="J34" s="10"/>
      <c r="K34" s="15"/>
      <c r="L34" s="10"/>
      <c r="M34" s="10"/>
      <c r="N34" s="10"/>
      <c r="O34" s="10"/>
      <c r="P34" s="10"/>
      <c r="Q34" s="10"/>
      <c r="R34" s="10"/>
    </row>
    <row r="35" spans="1:29">
      <c r="A35" s="85" t="s">
        <v>59</v>
      </c>
      <c r="B35" s="84" t="s">
        <v>3</v>
      </c>
      <c r="C35" s="74">
        <v>885</v>
      </c>
      <c r="D35" s="74" t="s">
        <v>3</v>
      </c>
      <c r="E35" s="74" t="s">
        <v>5</v>
      </c>
      <c r="F35" s="87">
        <v>7850000110</v>
      </c>
      <c r="G35" s="74" t="s">
        <v>58</v>
      </c>
      <c r="H35" s="79">
        <f>+H36+H37</f>
        <v>587.6</v>
      </c>
      <c r="I35" s="10"/>
      <c r="J35" s="10"/>
      <c r="K35" s="15"/>
      <c r="L35" s="10"/>
      <c r="M35" s="10"/>
      <c r="N35" s="10"/>
      <c r="O35" s="10"/>
      <c r="P35" s="10"/>
      <c r="Q35" s="10"/>
      <c r="R35" s="10"/>
    </row>
    <row r="36" spans="1:29" ht="13.5" customHeight="1">
      <c r="A36" s="85" t="s">
        <v>146</v>
      </c>
      <c r="B36" s="84"/>
      <c r="C36" s="74">
        <v>885</v>
      </c>
      <c r="D36" s="74" t="s">
        <v>3</v>
      </c>
      <c r="E36" s="74" t="s">
        <v>5</v>
      </c>
      <c r="F36" s="87">
        <v>7850000110</v>
      </c>
      <c r="G36" s="74" t="s">
        <v>60</v>
      </c>
      <c r="H36" s="79">
        <v>457.7</v>
      </c>
      <c r="I36" s="10"/>
      <c r="J36" s="10"/>
      <c r="K36" s="15"/>
      <c r="L36" s="10"/>
      <c r="M36" s="10"/>
      <c r="N36" s="10"/>
      <c r="O36" s="10"/>
      <c r="P36" s="10"/>
      <c r="Q36" s="10"/>
      <c r="R36" s="10"/>
    </row>
    <row r="37" spans="1:29" ht="13.5" customHeight="1">
      <c r="A37" s="85" t="s">
        <v>122</v>
      </c>
      <c r="B37" s="84"/>
      <c r="C37" s="74">
        <v>885</v>
      </c>
      <c r="D37" s="74" t="s">
        <v>3</v>
      </c>
      <c r="E37" s="74" t="s">
        <v>5</v>
      </c>
      <c r="F37" s="87">
        <v>7850000110</v>
      </c>
      <c r="G37" s="74">
        <v>129</v>
      </c>
      <c r="H37" s="79">
        <v>129.9</v>
      </c>
      <c r="I37" s="10"/>
      <c r="J37" s="10"/>
      <c r="K37" s="15"/>
      <c r="L37" s="10"/>
      <c r="M37" s="10"/>
      <c r="N37" s="10"/>
      <c r="O37" s="10"/>
      <c r="P37" s="10"/>
      <c r="Q37" s="10"/>
      <c r="R37" s="10"/>
      <c r="AC37" s="61"/>
    </row>
    <row r="38" spans="1:29" ht="13.5" hidden="1" customHeight="1">
      <c r="A38" s="102" t="s">
        <v>102</v>
      </c>
      <c r="B38" s="89"/>
      <c r="C38" s="75">
        <v>885</v>
      </c>
      <c r="D38" s="75" t="s">
        <v>3</v>
      </c>
      <c r="E38" s="89" t="s">
        <v>8</v>
      </c>
      <c r="F38" s="105">
        <v>9440000000</v>
      </c>
      <c r="G38" s="89" t="s">
        <v>108</v>
      </c>
      <c r="H38" s="72">
        <f>+H39</f>
        <v>0</v>
      </c>
      <c r="I38" s="10"/>
      <c r="J38" s="10"/>
      <c r="K38" s="15"/>
      <c r="L38" s="10"/>
      <c r="M38" s="10"/>
      <c r="N38" s="10"/>
      <c r="O38" s="10"/>
      <c r="P38" s="10"/>
      <c r="Q38" s="10"/>
      <c r="R38" s="10"/>
      <c r="AC38" s="61"/>
    </row>
    <row r="39" spans="1:29" ht="13.5" hidden="1" customHeight="1">
      <c r="A39" s="94" t="s">
        <v>37</v>
      </c>
      <c r="B39" s="84"/>
      <c r="C39" s="74">
        <v>885</v>
      </c>
      <c r="D39" s="74" t="s">
        <v>3</v>
      </c>
      <c r="E39" s="84" t="s">
        <v>8</v>
      </c>
      <c r="F39" s="104">
        <v>9440000000</v>
      </c>
      <c r="G39" s="84" t="s">
        <v>38</v>
      </c>
      <c r="H39" s="79"/>
      <c r="I39" s="10"/>
      <c r="J39" s="10"/>
      <c r="K39" s="15"/>
      <c r="L39" s="10"/>
      <c r="M39" s="10"/>
      <c r="N39" s="10"/>
      <c r="O39" s="10"/>
      <c r="P39" s="10"/>
      <c r="Q39" s="10"/>
      <c r="R39" s="10"/>
      <c r="AC39" s="61"/>
    </row>
    <row r="40" spans="1:29" s="4" customFormat="1">
      <c r="A40" s="86" t="s">
        <v>9</v>
      </c>
      <c r="B40" s="75">
        <v>879</v>
      </c>
      <c r="C40" s="75">
        <v>885</v>
      </c>
      <c r="D40" s="75" t="s">
        <v>3</v>
      </c>
      <c r="E40" s="75" t="s">
        <v>11</v>
      </c>
      <c r="F40" s="92">
        <v>9700004000</v>
      </c>
      <c r="G40" s="89" t="s">
        <v>108</v>
      </c>
      <c r="H40" s="72">
        <f>+H41</f>
        <v>80</v>
      </c>
      <c r="I40" s="10" t="e">
        <f>+I41</f>
        <v>#REF!</v>
      </c>
      <c r="J40" s="10" t="e">
        <f>+J41</f>
        <v>#REF!</v>
      </c>
      <c r="K40" s="20" t="e">
        <f>L40+M40+N40+O40</f>
        <v>#REF!</v>
      </c>
      <c r="L40" s="10" t="e">
        <f t="shared" ref="L40:R40" si="7">+L41</f>
        <v>#REF!</v>
      </c>
      <c r="M40" s="10" t="e">
        <f t="shared" si="7"/>
        <v>#REF!</v>
      </c>
      <c r="N40" s="10" t="e">
        <f t="shared" si="7"/>
        <v>#REF!</v>
      </c>
      <c r="O40" s="10" t="e">
        <f t="shared" si="7"/>
        <v>#REF!</v>
      </c>
      <c r="P40" s="10" t="e">
        <f t="shared" si="7"/>
        <v>#REF!</v>
      </c>
      <c r="Q40" s="10" t="e">
        <f t="shared" si="7"/>
        <v>#REF!</v>
      </c>
      <c r="R40" s="10" t="e">
        <f t="shared" si="7"/>
        <v>#REF!</v>
      </c>
    </row>
    <row r="41" spans="1:29">
      <c r="A41" s="85" t="s">
        <v>104</v>
      </c>
      <c r="B41" s="74">
        <v>879</v>
      </c>
      <c r="C41" s="74">
        <v>885</v>
      </c>
      <c r="D41" s="74" t="s">
        <v>3</v>
      </c>
      <c r="E41" s="74" t="s">
        <v>11</v>
      </c>
      <c r="F41" s="87">
        <v>9700004000</v>
      </c>
      <c r="G41" s="84" t="s">
        <v>108</v>
      </c>
      <c r="H41" s="79">
        <f>+H42</f>
        <v>80</v>
      </c>
      <c r="I41" s="11" t="e">
        <f>+#REF!</f>
        <v>#REF!</v>
      </c>
      <c r="J41" s="11" t="e">
        <f>+#REF!</f>
        <v>#REF!</v>
      </c>
      <c r="K41" s="15" t="e">
        <f>L41+M41+N41+O41</f>
        <v>#REF!</v>
      </c>
      <c r="L41" s="11" t="e">
        <f>+#REF!</f>
        <v>#REF!</v>
      </c>
      <c r="M41" s="11" t="e">
        <f>+#REF!</f>
        <v>#REF!</v>
      </c>
      <c r="N41" s="11" t="e">
        <f>+#REF!</f>
        <v>#REF!</v>
      </c>
      <c r="O41" s="11" t="e">
        <f>+#REF!</f>
        <v>#REF!</v>
      </c>
      <c r="P41" s="11" t="e">
        <f>+#REF!</f>
        <v>#REF!</v>
      </c>
      <c r="Q41" s="11" t="e">
        <f>+#REF!</f>
        <v>#REF!</v>
      </c>
      <c r="R41" s="11" t="e">
        <f>+#REF!</f>
        <v>#REF!</v>
      </c>
    </row>
    <row r="42" spans="1:29" ht="24">
      <c r="A42" s="85" t="s">
        <v>124</v>
      </c>
      <c r="B42" s="74"/>
      <c r="C42" s="74">
        <v>885</v>
      </c>
      <c r="D42" s="74" t="s">
        <v>3</v>
      </c>
      <c r="E42" s="74" t="s">
        <v>11</v>
      </c>
      <c r="F42" s="87">
        <v>9700004000</v>
      </c>
      <c r="G42" s="74">
        <v>200</v>
      </c>
      <c r="H42" s="79">
        <v>80</v>
      </c>
      <c r="I42" s="11"/>
      <c r="J42" s="11"/>
      <c r="K42" s="15"/>
      <c r="L42" s="11"/>
      <c r="M42" s="11"/>
      <c r="N42" s="11"/>
      <c r="O42" s="11"/>
      <c r="P42" s="11"/>
      <c r="Q42" s="11"/>
      <c r="R42" s="11"/>
    </row>
    <row r="43" spans="1:29">
      <c r="A43" s="86" t="s">
        <v>77</v>
      </c>
      <c r="B43" s="74">
        <v>879</v>
      </c>
      <c r="C43" s="75">
        <v>885</v>
      </c>
      <c r="D43" s="75" t="s">
        <v>3</v>
      </c>
      <c r="E43" s="75" t="s">
        <v>34</v>
      </c>
      <c r="F43" s="75" t="s">
        <v>127</v>
      </c>
      <c r="G43" s="89"/>
      <c r="H43" s="72">
        <f>+H44</f>
        <v>1</v>
      </c>
      <c r="I43" s="103" t="e">
        <f t="shared" ref="I43:R43" si="8">I44</f>
        <v>#REF!</v>
      </c>
      <c r="J43" s="103" t="e">
        <f t="shared" si="8"/>
        <v>#REF!</v>
      </c>
      <c r="K43" s="103" t="e">
        <f t="shared" si="8"/>
        <v>#REF!</v>
      </c>
      <c r="L43" s="103" t="e">
        <f t="shared" si="8"/>
        <v>#REF!</v>
      </c>
      <c r="M43" s="103" t="e">
        <f t="shared" si="8"/>
        <v>#REF!</v>
      </c>
      <c r="N43" s="103" t="e">
        <f t="shared" si="8"/>
        <v>#REF!</v>
      </c>
      <c r="O43" s="103" t="e">
        <f t="shared" si="8"/>
        <v>#REF!</v>
      </c>
      <c r="P43" s="103" t="e">
        <f t="shared" si="8"/>
        <v>#REF!</v>
      </c>
      <c r="Q43" s="103" t="e">
        <f t="shared" si="8"/>
        <v>#REF!</v>
      </c>
      <c r="R43" s="103" t="e">
        <f t="shared" si="8"/>
        <v>#REF!</v>
      </c>
      <c r="S43" s="4"/>
      <c r="T43" s="4"/>
      <c r="U43" s="4"/>
      <c r="V43" s="4"/>
      <c r="W43" s="4"/>
      <c r="X43" s="4"/>
      <c r="Y43" s="4"/>
      <c r="Z43" s="4"/>
      <c r="AA43" s="4"/>
    </row>
    <row r="44" spans="1:29" ht="42.75" customHeight="1">
      <c r="A44" s="65" t="s">
        <v>126</v>
      </c>
      <c r="B44" s="91">
        <v>879</v>
      </c>
      <c r="C44" s="74">
        <v>885</v>
      </c>
      <c r="D44" s="74" t="s">
        <v>3</v>
      </c>
      <c r="E44" s="74" t="s">
        <v>34</v>
      </c>
      <c r="F44" s="74" t="s">
        <v>127</v>
      </c>
      <c r="G44" s="84" t="s">
        <v>108</v>
      </c>
      <c r="H44" s="93">
        <f>+H45</f>
        <v>1</v>
      </c>
      <c r="I44" s="12" t="e">
        <f>#REF!</f>
        <v>#REF!</v>
      </c>
      <c r="J44" s="12" t="e">
        <f>#REF!</f>
        <v>#REF!</v>
      </c>
      <c r="K44" s="15" t="e">
        <f>L44+M44+N44+O44</f>
        <v>#REF!</v>
      </c>
      <c r="L44" s="12" t="e">
        <f>#REF!</f>
        <v>#REF!</v>
      </c>
      <c r="M44" s="12" t="e">
        <f>#REF!</f>
        <v>#REF!</v>
      </c>
      <c r="N44" s="12" t="e">
        <f>#REF!</f>
        <v>#REF!</v>
      </c>
      <c r="O44" s="12" t="e">
        <f>#REF!</f>
        <v>#REF!</v>
      </c>
      <c r="P44" s="12" t="e">
        <f>#REF!</f>
        <v>#REF!</v>
      </c>
      <c r="Q44" s="12" t="e">
        <f>#REF!</f>
        <v>#REF!</v>
      </c>
      <c r="R44" s="12" t="e">
        <f>#REF!</f>
        <v>#REF!</v>
      </c>
    </row>
    <row r="45" spans="1:29" ht="25.5">
      <c r="A45" s="65" t="s">
        <v>124</v>
      </c>
      <c r="B45" s="91">
        <v>879</v>
      </c>
      <c r="C45" s="74">
        <v>885</v>
      </c>
      <c r="D45" s="74" t="s">
        <v>3</v>
      </c>
      <c r="E45" s="74" t="s">
        <v>34</v>
      </c>
      <c r="F45" s="74" t="s">
        <v>127</v>
      </c>
      <c r="G45" s="84">
        <v>200</v>
      </c>
      <c r="H45" s="93">
        <v>1</v>
      </c>
      <c r="I45" s="12"/>
      <c r="J45" s="12"/>
      <c r="K45" s="15"/>
      <c r="L45" s="12"/>
      <c r="M45" s="12"/>
      <c r="N45" s="12"/>
      <c r="O45" s="12"/>
      <c r="P45" s="12"/>
      <c r="Q45" s="12"/>
      <c r="R45" s="12"/>
    </row>
    <row r="46" spans="1:29">
      <c r="A46" s="86" t="s">
        <v>123</v>
      </c>
      <c r="B46" s="74"/>
      <c r="C46" s="74">
        <v>885</v>
      </c>
      <c r="D46" s="75" t="s">
        <v>12</v>
      </c>
      <c r="E46" s="75" t="s">
        <v>63</v>
      </c>
      <c r="F46" s="75" t="s">
        <v>52</v>
      </c>
      <c r="G46" s="75" t="s">
        <v>45</v>
      </c>
      <c r="H46" s="72">
        <f>+H47</f>
        <v>157.1</v>
      </c>
      <c r="I46" s="12"/>
      <c r="J46" s="12"/>
      <c r="K46" s="15"/>
      <c r="L46" s="12"/>
      <c r="M46" s="12"/>
      <c r="N46" s="12"/>
      <c r="O46" s="12"/>
      <c r="P46" s="12"/>
      <c r="Q46" s="12"/>
      <c r="R46" s="12"/>
    </row>
    <row r="47" spans="1:29">
      <c r="A47" s="85" t="s">
        <v>65</v>
      </c>
      <c r="B47" s="74"/>
      <c r="C47" s="74">
        <v>885</v>
      </c>
      <c r="D47" s="74" t="s">
        <v>12</v>
      </c>
      <c r="E47" s="74" t="s">
        <v>4</v>
      </c>
      <c r="F47" s="74" t="s">
        <v>52</v>
      </c>
      <c r="G47" s="74" t="s">
        <v>45</v>
      </c>
      <c r="H47" s="79">
        <f>+H48</f>
        <v>157.1</v>
      </c>
      <c r="I47" s="12"/>
      <c r="J47" s="12"/>
      <c r="K47" s="15"/>
      <c r="L47" s="12"/>
      <c r="M47" s="12"/>
      <c r="N47" s="12"/>
      <c r="O47" s="12"/>
      <c r="P47" s="12"/>
      <c r="Q47" s="12"/>
      <c r="R47" s="12"/>
    </row>
    <row r="48" spans="1:29" ht="15.75" customHeight="1">
      <c r="A48" s="85" t="s">
        <v>65</v>
      </c>
      <c r="B48" s="74"/>
      <c r="C48" s="74">
        <v>885</v>
      </c>
      <c r="D48" s="74" t="s">
        <v>12</v>
      </c>
      <c r="E48" s="74" t="s">
        <v>4</v>
      </c>
      <c r="F48" s="87">
        <v>9990051180</v>
      </c>
      <c r="G48" s="74" t="s">
        <v>45</v>
      </c>
      <c r="H48" s="79">
        <f>+H49</f>
        <v>157.1</v>
      </c>
      <c r="I48" s="12"/>
      <c r="J48" s="12"/>
      <c r="K48" s="15"/>
      <c r="L48" s="12"/>
      <c r="M48" s="12"/>
      <c r="N48" s="12"/>
      <c r="O48" s="12"/>
      <c r="P48" s="12"/>
      <c r="Q48" s="12"/>
      <c r="R48" s="12"/>
    </row>
    <row r="49" spans="1:18" ht="24" customHeight="1">
      <c r="A49" s="85" t="s">
        <v>25</v>
      </c>
      <c r="B49" s="74">
        <v>878</v>
      </c>
      <c r="C49" s="74">
        <v>885</v>
      </c>
      <c r="D49" s="74" t="s">
        <v>12</v>
      </c>
      <c r="E49" s="74" t="s">
        <v>4</v>
      </c>
      <c r="F49" s="87">
        <v>9990051180</v>
      </c>
      <c r="G49" s="84" t="s">
        <v>108</v>
      </c>
      <c r="H49" s="79">
        <f>H50+H51</f>
        <v>157.1</v>
      </c>
      <c r="I49" s="11">
        <f t="shared" ref="I49:J53" si="9">+I50</f>
        <v>0</v>
      </c>
      <c r="J49" s="11">
        <f t="shared" si="9"/>
        <v>0</v>
      </c>
      <c r="K49" s="15">
        <f t="shared" ref="K49:K54" si="10">L49+M49+N49+O49</f>
        <v>0</v>
      </c>
      <c r="L49" s="11">
        <f t="shared" ref="L49:R53" si="11">+L50</f>
        <v>0</v>
      </c>
      <c r="M49" s="11">
        <f t="shared" si="11"/>
        <v>0</v>
      </c>
      <c r="N49" s="11">
        <f t="shared" si="11"/>
        <v>0</v>
      </c>
      <c r="O49" s="11">
        <f t="shared" si="11"/>
        <v>0</v>
      </c>
      <c r="P49" s="11">
        <f t="shared" si="11"/>
        <v>0</v>
      </c>
      <c r="Q49" s="11">
        <f t="shared" si="11"/>
        <v>506.1</v>
      </c>
      <c r="R49" s="11">
        <f t="shared" si="11"/>
        <v>0</v>
      </c>
    </row>
    <row r="50" spans="1:18" ht="50.25" customHeight="1">
      <c r="A50" s="85" t="s">
        <v>55</v>
      </c>
      <c r="B50" s="74">
        <v>878</v>
      </c>
      <c r="C50" s="74">
        <v>885</v>
      </c>
      <c r="D50" s="74" t="s">
        <v>12</v>
      </c>
      <c r="E50" s="74" t="s">
        <v>4</v>
      </c>
      <c r="F50" s="87">
        <v>9990051180</v>
      </c>
      <c r="G50" s="74">
        <v>100</v>
      </c>
      <c r="H50" s="79">
        <v>141.69999999999999</v>
      </c>
      <c r="I50" s="11">
        <f t="shared" si="9"/>
        <v>0</v>
      </c>
      <c r="J50" s="11">
        <f t="shared" si="9"/>
        <v>0</v>
      </c>
      <c r="K50" s="15">
        <f t="shared" si="10"/>
        <v>0</v>
      </c>
      <c r="L50" s="11">
        <f t="shared" si="11"/>
        <v>0</v>
      </c>
      <c r="M50" s="11">
        <f t="shared" si="11"/>
        <v>0</v>
      </c>
      <c r="N50" s="11">
        <f t="shared" si="11"/>
        <v>0</v>
      </c>
      <c r="O50" s="11">
        <f t="shared" si="11"/>
        <v>0</v>
      </c>
      <c r="P50" s="11">
        <f t="shared" si="11"/>
        <v>0</v>
      </c>
      <c r="Q50" s="11">
        <f t="shared" si="11"/>
        <v>506.1</v>
      </c>
      <c r="R50" s="11">
        <f t="shared" si="11"/>
        <v>0</v>
      </c>
    </row>
    <row r="51" spans="1:18" ht="27.75" customHeight="1">
      <c r="A51" s="85" t="s">
        <v>124</v>
      </c>
      <c r="B51" s="74">
        <v>878</v>
      </c>
      <c r="C51" s="74">
        <v>885</v>
      </c>
      <c r="D51" s="74" t="s">
        <v>12</v>
      </c>
      <c r="E51" s="74" t="s">
        <v>4</v>
      </c>
      <c r="F51" s="87">
        <v>9990051180</v>
      </c>
      <c r="G51" s="74">
        <v>244</v>
      </c>
      <c r="H51" s="79">
        <v>15.4</v>
      </c>
      <c r="I51" s="11">
        <f t="shared" si="9"/>
        <v>0</v>
      </c>
      <c r="J51" s="11">
        <f t="shared" si="9"/>
        <v>0</v>
      </c>
      <c r="K51" s="15">
        <f t="shared" si="10"/>
        <v>0</v>
      </c>
      <c r="L51" s="11">
        <f t="shared" si="11"/>
        <v>0</v>
      </c>
      <c r="M51" s="11">
        <f t="shared" si="11"/>
        <v>0</v>
      </c>
      <c r="N51" s="11">
        <f t="shared" si="11"/>
        <v>0</v>
      </c>
      <c r="O51" s="11">
        <f t="shared" si="11"/>
        <v>0</v>
      </c>
      <c r="P51" s="11">
        <f t="shared" si="11"/>
        <v>0</v>
      </c>
      <c r="Q51" s="11">
        <f t="shared" si="11"/>
        <v>506.1</v>
      </c>
      <c r="R51" s="11">
        <f t="shared" si="11"/>
        <v>0</v>
      </c>
    </row>
    <row r="52" spans="1:18" ht="31.5" hidden="1" customHeight="1">
      <c r="A52" s="86" t="s">
        <v>128</v>
      </c>
      <c r="B52" s="74">
        <v>878</v>
      </c>
      <c r="C52" s="74">
        <v>885</v>
      </c>
      <c r="D52" s="77" t="s">
        <v>4</v>
      </c>
      <c r="E52" s="77" t="s">
        <v>63</v>
      </c>
      <c r="F52" s="77"/>
      <c r="G52" s="77" t="s">
        <v>45</v>
      </c>
      <c r="H52" s="78">
        <f>H53</f>
        <v>0</v>
      </c>
      <c r="I52" s="11">
        <f t="shared" si="9"/>
        <v>0</v>
      </c>
      <c r="J52" s="11">
        <f t="shared" si="9"/>
        <v>0</v>
      </c>
      <c r="K52" s="15">
        <f t="shared" si="10"/>
        <v>0</v>
      </c>
      <c r="L52" s="11">
        <f t="shared" si="11"/>
        <v>0</v>
      </c>
      <c r="M52" s="11">
        <f t="shared" si="11"/>
        <v>0</v>
      </c>
      <c r="N52" s="11">
        <f t="shared" si="11"/>
        <v>0</v>
      </c>
      <c r="O52" s="11">
        <f t="shared" si="11"/>
        <v>0</v>
      </c>
      <c r="P52" s="11">
        <f t="shared" si="11"/>
        <v>0</v>
      </c>
      <c r="Q52" s="11">
        <f t="shared" si="11"/>
        <v>506.1</v>
      </c>
      <c r="R52" s="11">
        <f t="shared" si="11"/>
        <v>0</v>
      </c>
    </row>
    <row r="53" spans="1:18" ht="27" hidden="1" customHeight="1">
      <c r="A53" s="85" t="s">
        <v>129</v>
      </c>
      <c r="B53" s="74">
        <v>878</v>
      </c>
      <c r="C53" s="74">
        <v>885</v>
      </c>
      <c r="D53" s="74" t="s">
        <v>4</v>
      </c>
      <c r="E53" s="84" t="s">
        <v>13</v>
      </c>
      <c r="F53" s="74" t="s">
        <v>130</v>
      </c>
      <c r="G53" s="84" t="s">
        <v>108</v>
      </c>
      <c r="H53" s="88">
        <v>0</v>
      </c>
      <c r="I53" s="11">
        <f t="shared" si="9"/>
        <v>0</v>
      </c>
      <c r="J53" s="11">
        <f t="shared" si="9"/>
        <v>0</v>
      </c>
      <c r="K53" s="15">
        <f t="shared" si="10"/>
        <v>0</v>
      </c>
      <c r="L53" s="11">
        <f t="shared" si="11"/>
        <v>0</v>
      </c>
      <c r="M53" s="11">
        <f t="shared" si="11"/>
        <v>0</v>
      </c>
      <c r="N53" s="11">
        <f t="shared" si="11"/>
        <v>0</v>
      </c>
      <c r="O53" s="11">
        <f t="shared" si="11"/>
        <v>0</v>
      </c>
      <c r="P53" s="11">
        <f t="shared" si="11"/>
        <v>0</v>
      </c>
      <c r="Q53" s="11">
        <f t="shared" si="11"/>
        <v>506.1</v>
      </c>
      <c r="R53" s="11">
        <f t="shared" si="11"/>
        <v>0</v>
      </c>
    </row>
    <row r="54" spans="1:18" ht="27" hidden="1" customHeight="1">
      <c r="A54" s="85" t="s">
        <v>46</v>
      </c>
      <c r="B54" s="74">
        <v>878</v>
      </c>
      <c r="C54" s="74">
        <v>885</v>
      </c>
      <c r="D54" s="74" t="s">
        <v>4</v>
      </c>
      <c r="E54" s="84" t="s">
        <v>13</v>
      </c>
      <c r="F54" s="74" t="s">
        <v>130</v>
      </c>
      <c r="G54" s="74">
        <v>200</v>
      </c>
      <c r="H54" s="88">
        <v>0</v>
      </c>
      <c r="I54" s="11"/>
      <c r="J54" s="11"/>
      <c r="K54" s="15">
        <f t="shared" si="10"/>
        <v>0</v>
      </c>
      <c r="L54" s="11"/>
      <c r="M54" s="11"/>
      <c r="N54" s="11"/>
      <c r="O54" s="11"/>
      <c r="P54" s="11"/>
      <c r="Q54" s="11">
        <v>506.1</v>
      </c>
      <c r="R54" s="11"/>
    </row>
    <row r="55" spans="1:18" ht="24" hidden="1">
      <c r="A55" s="76" t="s">
        <v>83</v>
      </c>
      <c r="B55" s="74"/>
      <c r="C55" s="74">
        <v>883</v>
      </c>
      <c r="D55" s="74" t="s">
        <v>4</v>
      </c>
      <c r="E55" s="74">
        <v>10</v>
      </c>
      <c r="F55" s="74" t="s">
        <v>87</v>
      </c>
      <c r="G55" s="74" t="s">
        <v>47</v>
      </c>
      <c r="H55" s="88">
        <f>+H56</f>
        <v>0</v>
      </c>
      <c r="I55" s="11"/>
      <c r="J55" s="11"/>
      <c r="K55" s="15"/>
      <c r="L55" s="11"/>
      <c r="M55" s="11"/>
      <c r="N55" s="11"/>
      <c r="O55" s="11"/>
      <c r="P55" s="11"/>
      <c r="Q55" s="11"/>
      <c r="R55" s="11"/>
    </row>
    <row r="56" spans="1:18" hidden="1">
      <c r="A56" s="86" t="s">
        <v>84</v>
      </c>
      <c r="B56" s="74"/>
      <c r="C56" s="74">
        <v>883</v>
      </c>
      <c r="D56" s="74" t="s">
        <v>4</v>
      </c>
      <c r="E56" s="74">
        <v>10</v>
      </c>
      <c r="F56" s="74" t="s">
        <v>87</v>
      </c>
      <c r="G56" s="74" t="s">
        <v>49</v>
      </c>
      <c r="H56" s="88">
        <f>+H57</f>
        <v>0</v>
      </c>
      <c r="I56" s="11"/>
      <c r="J56" s="11"/>
      <c r="K56" s="15"/>
      <c r="L56" s="11"/>
      <c r="M56" s="11"/>
      <c r="N56" s="11"/>
      <c r="O56" s="11"/>
      <c r="P56" s="11"/>
      <c r="Q56" s="11"/>
      <c r="R56" s="11"/>
    </row>
    <row r="57" spans="1:18" ht="24" hidden="1">
      <c r="A57" s="80" t="s">
        <v>85</v>
      </c>
      <c r="B57" s="74"/>
      <c r="C57" s="74">
        <v>883</v>
      </c>
      <c r="D57" s="74" t="s">
        <v>4</v>
      </c>
      <c r="E57" s="74">
        <v>10</v>
      </c>
      <c r="F57" s="74" t="s">
        <v>87</v>
      </c>
      <c r="G57" s="74" t="s">
        <v>51</v>
      </c>
      <c r="H57" s="88"/>
      <c r="I57" s="11"/>
      <c r="J57" s="11"/>
      <c r="K57" s="15"/>
      <c r="L57" s="11"/>
      <c r="M57" s="11"/>
      <c r="N57" s="11"/>
      <c r="O57" s="11"/>
      <c r="P57" s="11"/>
      <c r="Q57" s="11"/>
      <c r="R57" s="11"/>
    </row>
    <row r="58" spans="1:18" ht="24" hidden="1">
      <c r="A58" s="85" t="s">
        <v>46</v>
      </c>
      <c r="B58" s="74"/>
      <c r="C58" s="74">
        <v>883</v>
      </c>
      <c r="D58" s="74" t="s">
        <v>4</v>
      </c>
      <c r="E58" s="74">
        <v>14</v>
      </c>
      <c r="F58" s="74" t="s">
        <v>88</v>
      </c>
      <c r="G58" s="74"/>
      <c r="H58" s="88">
        <f>+H59</f>
        <v>0</v>
      </c>
      <c r="I58" s="11"/>
      <c r="J58" s="11"/>
      <c r="K58" s="15"/>
      <c r="L58" s="11"/>
      <c r="M58" s="11"/>
      <c r="N58" s="11"/>
      <c r="O58" s="11"/>
      <c r="P58" s="11"/>
      <c r="Q58" s="11"/>
      <c r="R58" s="11"/>
    </row>
    <row r="59" spans="1:18" ht="24" hidden="1">
      <c r="A59" s="85" t="s">
        <v>48</v>
      </c>
      <c r="B59" s="74"/>
      <c r="C59" s="74">
        <v>886</v>
      </c>
      <c r="D59" s="74" t="s">
        <v>4</v>
      </c>
      <c r="E59" s="74">
        <v>14</v>
      </c>
      <c r="F59" s="74" t="s">
        <v>88</v>
      </c>
      <c r="G59" s="74" t="s">
        <v>47</v>
      </c>
      <c r="H59" s="88">
        <f>+H60</f>
        <v>0</v>
      </c>
      <c r="I59" s="11"/>
      <c r="J59" s="11"/>
      <c r="K59" s="15"/>
      <c r="L59" s="11"/>
      <c r="M59" s="11"/>
      <c r="N59" s="11"/>
      <c r="O59" s="11"/>
      <c r="P59" s="11"/>
      <c r="Q59" s="11"/>
      <c r="R59" s="11"/>
    </row>
    <row r="60" spans="1:18" ht="24" hidden="1">
      <c r="A60" s="85" t="s">
        <v>50</v>
      </c>
      <c r="B60" s="74"/>
      <c r="C60" s="74">
        <v>886</v>
      </c>
      <c r="D60" s="74" t="s">
        <v>4</v>
      </c>
      <c r="E60" s="74">
        <v>14</v>
      </c>
      <c r="F60" s="74" t="s">
        <v>88</v>
      </c>
      <c r="G60" s="74" t="s">
        <v>49</v>
      </c>
      <c r="H60" s="88">
        <f>+H61</f>
        <v>0</v>
      </c>
      <c r="I60" s="11"/>
      <c r="J60" s="11"/>
      <c r="K60" s="15"/>
      <c r="L60" s="11"/>
      <c r="M60" s="11"/>
      <c r="N60" s="11"/>
      <c r="O60" s="11"/>
      <c r="P60" s="11"/>
      <c r="Q60" s="11"/>
      <c r="R60" s="11"/>
    </row>
    <row r="61" spans="1:18" ht="36" hidden="1">
      <c r="A61" s="80" t="s">
        <v>86</v>
      </c>
      <c r="B61" s="74"/>
      <c r="C61" s="74">
        <v>886</v>
      </c>
      <c r="D61" s="74" t="s">
        <v>4</v>
      </c>
      <c r="E61" s="74">
        <v>14</v>
      </c>
      <c r="F61" s="74" t="s">
        <v>88</v>
      </c>
      <c r="G61" s="74" t="s">
        <v>51</v>
      </c>
      <c r="H61" s="88"/>
      <c r="I61" s="11"/>
      <c r="J61" s="11"/>
      <c r="K61" s="15"/>
      <c r="L61" s="11"/>
      <c r="M61" s="11"/>
      <c r="N61" s="11"/>
      <c r="O61" s="11"/>
      <c r="P61" s="11"/>
      <c r="Q61" s="11"/>
      <c r="R61" s="11"/>
    </row>
    <row r="62" spans="1:18" ht="24" hidden="1">
      <c r="A62" s="85" t="s">
        <v>46</v>
      </c>
      <c r="B62" s="74"/>
      <c r="C62" s="74">
        <v>886</v>
      </c>
      <c r="D62" s="77" t="s">
        <v>5</v>
      </c>
      <c r="E62" s="77" t="s">
        <v>63</v>
      </c>
      <c r="F62" s="77" t="s">
        <v>52</v>
      </c>
      <c r="G62" s="77" t="s">
        <v>45</v>
      </c>
      <c r="H62" s="78">
        <f>H63</f>
        <v>0</v>
      </c>
      <c r="I62" s="11"/>
      <c r="J62" s="11"/>
      <c r="K62" s="15"/>
      <c r="L62" s="11"/>
      <c r="M62" s="11"/>
      <c r="N62" s="11"/>
      <c r="O62" s="11"/>
      <c r="P62" s="11"/>
      <c r="Q62" s="11"/>
      <c r="R62" s="11"/>
    </row>
    <row r="63" spans="1:18" ht="24" hidden="1">
      <c r="A63" s="85" t="s">
        <v>48</v>
      </c>
      <c r="B63" s="74"/>
      <c r="C63" s="74">
        <v>886</v>
      </c>
      <c r="D63" s="77" t="s">
        <v>5</v>
      </c>
      <c r="E63" s="77" t="s">
        <v>10</v>
      </c>
      <c r="F63" s="77" t="s">
        <v>52</v>
      </c>
      <c r="G63" s="77" t="s">
        <v>45</v>
      </c>
      <c r="H63" s="78">
        <f>H64</f>
        <v>0</v>
      </c>
      <c r="I63" s="11"/>
      <c r="J63" s="11"/>
      <c r="K63" s="15"/>
      <c r="L63" s="11"/>
      <c r="M63" s="11"/>
      <c r="N63" s="11"/>
      <c r="O63" s="11"/>
      <c r="P63" s="11"/>
      <c r="Q63" s="11"/>
      <c r="R63" s="11"/>
    </row>
    <row r="64" spans="1:18" ht="24" hidden="1">
      <c r="A64" s="85" t="s">
        <v>50</v>
      </c>
      <c r="B64" s="74"/>
      <c r="C64" s="74">
        <v>886</v>
      </c>
      <c r="D64" s="74" t="s">
        <v>5</v>
      </c>
      <c r="E64" s="74" t="s">
        <v>10</v>
      </c>
      <c r="F64" s="74"/>
      <c r="G64" s="74"/>
      <c r="H64" s="88"/>
      <c r="I64" s="11"/>
      <c r="J64" s="11"/>
      <c r="K64" s="15"/>
      <c r="L64" s="11"/>
      <c r="M64" s="11"/>
      <c r="N64" s="11"/>
      <c r="O64" s="11"/>
      <c r="P64" s="11"/>
      <c r="Q64" s="11"/>
      <c r="R64" s="11"/>
    </row>
    <row r="65" spans="1:18" hidden="1">
      <c r="A65" s="76" t="s">
        <v>89</v>
      </c>
      <c r="B65" s="74"/>
      <c r="C65" s="74">
        <v>886</v>
      </c>
      <c r="D65" s="74" t="s">
        <v>5</v>
      </c>
      <c r="E65" s="74" t="s">
        <v>10</v>
      </c>
      <c r="F65" s="74" t="s">
        <v>92</v>
      </c>
      <c r="G65" s="74" t="s">
        <v>45</v>
      </c>
      <c r="H65" s="88">
        <f>+H66</f>
        <v>0</v>
      </c>
      <c r="I65" s="11"/>
      <c r="J65" s="11"/>
      <c r="K65" s="15"/>
      <c r="L65" s="11"/>
      <c r="M65" s="11"/>
      <c r="N65" s="11"/>
      <c r="O65" s="11"/>
      <c r="P65" s="11"/>
      <c r="Q65" s="11"/>
      <c r="R65" s="11"/>
    </row>
    <row r="66" spans="1:18" hidden="1">
      <c r="A66" s="76" t="s">
        <v>90</v>
      </c>
      <c r="B66" s="74"/>
      <c r="C66" s="74">
        <v>886</v>
      </c>
      <c r="D66" s="74" t="s">
        <v>5</v>
      </c>
      <c r="E66" s="74" t="s">
        <v>10</v>
      </c>
      <c r="F66" s="74" t="s">
        <v>92</v>
      </c>
      <c r="G66" s="74">
        <v>200</v>
      </c>
      <c r="H66" s="88">
        <f>+H67</f>
        <v>0</v>
      </c>
      <c r="I66" s="11"/>
      <c r="J66" s="11"/>
      <c r="K66" s="15"/>
      <c r="L66" s="11"/>
      <c r="M66" s="11"/>
      <c r="N66" s="11"/>
      <c r="O66" s="11"/>
      <c r="P66" s="11"/>
      <c r="Q66" s="11"/>
      <c r="R66" s="11"/>
    </row>
    <row r="67" spans="1:18" hidden="1">
      <c r="A67" s="86" t="s">
        <v>84</v>
      </c>
      <c r="B67" s="74"/>
      <c r="C67" s="74">
        <v>886</v>
      </c>
      <c r="D67" s="74" t="s">
        <v>5</v>
      </c>
      <c r="E67" s="74" t="s">
        <v>10</v>
      </c>
      <c r="F67" s="74" t="s">
        <v>92</v>
      </c>
      <c r="G67" s="74">
        <v>240</v>
      </c>
      <c r="H67" s="88">
        <f>+H68</f>
        <v>0</v>
      </c>
      <c r="I67" s="11"/>
      <c r="J67" s="11"/>
      <c r="K67" s="15"/>
      <c r="L67" s="11"/>
      <c r="M67" s="11"/>
      <c r="N67" s="11"/>
      <c r="O67" s="11"/>
      <c r="P67" s="11"/>
      <c r="Q67" s="11"/>
      <c r="R67" s="11"/>
    </row>
    <row r="68" spans="1:18" ht="36" hidden="1">
      <c r="A68" s="85" t="s">
        <v>91</v>
      </c>
      <c r="B68" s="74"/>
      <c r="C68" s="74">
        <v>886</v>
      </c>
      <c r="D68" s="74" t="s">
        <v>5</v>
      </c>
      <c r="E68" s="74" t="s">
        <v>10</v>
      </c>
      <c r="F68" s="74" t="s">
        <v>92</v>
      </c>
      <c r="G68" s="74">
        <v>244</v>
      </c>
      <c r="H68" s="88"/>
      <c r="I68" s="11"/>
      <c r="J68" s="11"/>
      <c r="K68" s="15"/>
      <c r="L68" s="11"/>
      <c r="M68" s="11"/>
      <c r="N68" s="11"/>
      <c r="O68" s="11"/>
      <c r="P68" s="11"/>
      <c r="Q68" s="11"/>
      <c r="R68" s="11"/>
    </row>
    <row r="69" spans="1:18" ht="24" hidden="1">
      <c r="A69" s="85" t="s">
        <v>46</v>
      </c>
      <c r="B69" s="74"/>
      <c r="C69" s="74">
        <v>886</v>
      </c>
      <c r="D69" s="77" t="s">
        <v>5</v>
      </c>
      <c r="E69" s="77" t="s">
        <v>23</v>
      </c>
      <c r="F69" s="77" t="s">
        <v>52</v>
      </c>
      <c r="G69" s="77" t="s">
        <v>45</v>
      </c>
      <c r="H69" s="78">
        <f>H70</f>
        <v>0</v>
      </c>
      <c r="I69" s="11"/>
      <c r="J69" s="11"/>
      <c r="K69" s="15"/>
      <c r="L69" s="11"/>
      <c r="M69" s="11"/>
      <c r="N69" s="11"/>
      <c r="O69" s="11"/>
      <c r="P69" s="11"/>
      <c r="Q69" s="11"/>
      <c r="R69" s="11"/>
    </row>
    <row r="70" spans="1:18" ht="24" hidden="1">
      <c r="A70" s="85" t="s">
        <v>48</v>
      </c>
      <c r="B70" s="74"/>
      <c r="C70" s="74">
        <v>886</v>
      </c>
      <c r="D70" s="74" t="s">
        <v>5</v>
      </c>
      <c r="E70" s="74" t="s">
        <v>23</v>
      </c>
      <c r="F70" s="74"/>
      <c r="G70" s="74"/>
      <c r="H70" s="88">
        <f>H71</f>
        <v>0</v>
      </c>
      <c r="I70" s="11"/>
      <c r="J70" s="11"/>
      <c r="K70" s="15"/>
      <c r="L70" s="11"/>
      <c r="M70" s="11"/>
      <c r="N70" s="11"/>
      <c r="O70" s="11"/>
      <c r="P70" s="11"/>
      <c r="Q70" s="11"/>
      <c r="R70" s="11"/>
    </row>
    <row r="71" spans="1:18" ht="24" hidden="1">
      <c r="A71" s="85" t="s">
        <v>50</v>
      </c>
      <c r="B71" s="74"/>
      <c r="C71" s="74">
        <v>886</v>
      </c>
      <c r="D71" s="74" t="s">
        <v>5</v>
      </c>
      <c r="E71" s="74" t="s">
        <v>23</v>
      </c>
      <c r="F71" s="74" t="s">
        <v>73</v>
      </c>
      <c r="G71" s="74"/>
      <c r="H71" s="88">
        <f>+H72</f>
        <v>0</v>
      </c>
      <c r="I71" s="11"/>
      <c r="J71" s="11"/>
      <c r="K71" s="15"/>
      <c r="L71" s="11"/>
      <c r="M71" s="11"/>
      <c r="N71" s="11"/>
      <c r="O71" s="11"/>
      <c r="P71" s="11"/>
      <c r="Q71" s="11"/>
      <c r="R71" s="11"/>
    </row>
    <row r="72" spans="1:18" hidden="1">
      <c r="A72" s="76" t="s">
        <v>93</v>
      </c>
      <c r="B72" s="77" t="s">
        <v>5</v>
      </c>
      <c r="C72" s="74">
        <v>886</v>
      </c>
      <c r="D72" s="74" t="s">
        <v>5</v>
      </c>
      <c r="E72" s="74" t="s">
        <v>23</v>
      </c>
      <c r="F72" s="74" t="s">
        <v>73</v>
      </c>
      <c r="G72" s="74" t="s">
        <v>47</v>
      </c>
      <c r="H72" s="88">
        <f>+H73</f>
        <v>0</v>
      </c>
      <c r="I72" s="11"/>
      <c r="J72" s="11"/>
      <c r="K72" s="15"/>
      <c r="L72" s="11"/>
      <c r="M72" s="11"/>
      <c r="N72" s="11"/>
      <c r="O72" s="11"/>
      <c r="P72" s="11"/>
      <c r="Q72" s="11"/>
      <c r="R72" s="11"/>
    </row>
    <row r="73" spans="1:18" hidden="1">
      <c r="A73" s="85" t="s">
        <v>84</v>
      </c>
      <c r="B73" s="74"/>
      <c r="C73" s="74">
        <v>886</v>
      </c>
      <c r="D73" s="74" t="s">
        <v>5</v>
      </c>
      <c r="E73" s="74" t="s">
        <v>23</v>
      </c>
      <c r="F73" s="74" t="s">
        <v>73</v>
      </c>
      <c r="G73" s="74" t="s">
        <v>49</v>
      </c>
      <c r="H73" s="88">
        <f>+H74</f>
        <v>0</v>
      </c>
      <c r="I73" s="11"/>
      <c r="J73" s="11"/>
      <c r="K73" s="15"/>
      <c r="L73" s="11"/>
      <c r="M73" s="11"/>
      <c r="N73" s="11"/>
      <c r="O73" s="11"/>
      <c r="P73" s="11"/>
      <c r="Q73" s="11"/>
      <c r="R73" s="11"/>
    </row>
    <row r="74" spans="1:18" ht="36" hidden="1">
      <c r="A74" s="85" t="s">
        <v>94</v>
      </c>
      <c r="B74" s="74"/>
      <c r="C74" s="74">
        <v>886</v>
      </c>
      <c r="D74" s="74" t="s">
        <v>5</v>
      </c>
      <c r="E74" s="74" t="s">
        <v>23</v>
      </c>
      <c r="F74" s="74" t="s">
        <v>73</v>
      </c>
      <c r="G74" s="74" t="s">
        <v>51</v>
      </c>
      <c r="H74" s="88"/>
      <c r="I74" s="11"/>
      <c r="J74" s="11"/>
      <c r="K74" s="15"/>
      <c r="L74" s="11"/>
      <c r="M74" s="11"/>
      <c r="N74" s="11"/>
      <c r="O74" s="11"/>
      <c r="P74" s="11"/>
      <c r="Q74" s="11"/>
      <c r="R74" s="11"/>
    </row>
    <row r="75" spans="1:18">
      <c r="A75" s="86" t="s">
        <v>107</v>
      </c>
      <c r="B75" s="68"/>
      <c r="C75" s="75">
        <v>885</v>
      </c>
      <c r="D75" s="89" t="s">
        <v>10</v>
      </c>
      <c r="E75" s="89" t="s">
        <v>4</v>
      </c>
      <c r="F75" s="89" t="s">
        <v>119</v>
      </c>
      <c r="G75" s="75"/>
      <c r="H75" s="90">
        <f>H76</f>
        <v>40</v>
      </c>
      <c r="I75" s="11"/>
      <c r="J75" s="11"/>
      <c r="K75" s="15"/>
      <c r="L75" s="11"/>
      <c r="M75" s="11"/>
      <c r="N75" s="11"/>
      <c r="O75" s="11"/>
      <c r="P75" s="11"/>
      <c r="Q75" s="11"/>
      <c r="R75" s="11"/>
    </row>
    <row r="76" spans="1:18" ht="24">
      <c r="A76" s="85" t="s">
        <v>120</v>
      </c>
      <c r="B76" s="81"/>
      <c r="C76" s="74">
        <v>885</v>
      </c>
      <c r="D76" s="84" t="s">
        <v>10</v>
      </c>
      <c r="E76" s="84" t="s">
        <v>4</v>
      </c>
      <c r="F76" s="84" t="s">
        <v>119</v>
      </c>
      <c r="G76" s="84" t="s">
        <v>108</v>
      </c>
      <c r="H76" s="79">
        <f>+H77</f>
        <v>40</v>
      </c>
      <c r="I76" s="11"/>
      <c r="J76" s="11"/>
      <c r="K76" s="15"/>
      <c r="L76" s="11"/>
      <c r="M76" s="11"/>
      <c r="N76" s="11"/>
      <c r="O76" s="11"/>
      <c r="P76" s="11"/>
      <c r="Q76" s="11"/>
      <c r="R76" s="11"/>
    </row>
    <row r="77" spans="1:18" ht="24">
      <c r="A77" s="85" t="s">
        <v>46</v>
      </c>
      <c r="B77" s="81"/>
      <c r="C77" s="74">
        <v>885</v>
      </c>
      <c r="D77" s="84" t="s">
        <v>10</v>
      </c>
      <c r="E77" s="84" t="s">
        <v>4</v>
      </c>
      <c r="F77" s="84" t="s">
        <v>119</v>
      </c>
      <c r="G77" s="74">
        <v>200</v>
      </c>
      <c r="H77" s="79">
        <v>40</v>
      </c>
      <c r="I77" s="11"/>
      <c r="J77" s="11"/>
      <c r="K77" s="15"/>
      <c r="L77" s="11"/>
      <c r="M77" s="11"/>
      <c r="N77" s="11"/>
      <c r="O77" s="11"/>
      <c r="P77" s="11"/>
      <c r="Q77" s="11"/>
      <c r="R77" s="11"/>
    </row>
    <row r="78" spans="1:18" ht="15" hidden="1" customHeight="1">
      <c r="A78" s="100" t="s">
        <v>142</v>
      </c>
      <c r="B78" s="95"/>
      <c r="C78" s="74">
        <v>885</v>
      </c>
      <c r="D78" s="96" t="s">
        <v>11</v>
      </c>
      <c r="E78" s="96" t="s">
        <v>3</v>
      </c>
      <c r="F78" s="96" t="s">
        <v>144</v>
      </c>
      <c r="G78" s="96" t="s">
        <v>108</v>
      </c>
      <c r="H78" s="97">
        <f>+H79</f>
        <v>0</v>
      </c>
      <c r="I78" s="11"/>
      <c r="J78" s="11"/>
      <c r="K78" s="15"/>
      <c r="L78" s="11"/>
      <c r="M78" s="11"/>
      <c r="N78" s="11"/>
      <c r="O78" s="11"/>
      <c r="P78" s="11"/>
      <c r="Q78" s="11"/>
      <c r="R78" s="11"/>
    </row>
    <row r="79" spans="1:18" ht="22.5" hidden="1">
      <c r="A79" s="101" t="s">
        <v>124</v>
      </c>
      <c r="B79" s="81"/>
      <c r="C79" s="74">
        <v>885</v>
      </c>
      <c r="D79" s="74">
        <v>11</v>
      </c>
      <c r="E79" s="84" t="s">
        <v>3</v>
      </c>
      <c r="F79" s="74" t="s">
        <v>145</v>
      </c>
      <c r="G79" s="84" t="s">
        <v>47</v>
      </c>
      <c r="H79" s="99">
        <f>+H80</f>
        <v>0</v>
      </c>
      <c r="I79" s="11"/>
      <c r="J79" s="11"/>
      <c r="K79" s="15"/>
      <c r="L79" s="11"/>
      <c r="M79" s="11"/>
      <c r="N79" s="11"/>
      <c r="O79" s="11"/>
      <c r="P79" s="11"/>
      <c r="Q79" s="11"/>
      <c r="R79" s="11"/>
    </row>
    <row r="80" spans="1:18" ht="22.5" hidden="1">
      <c r="A80" s="101" t="s">
        <v>143</v>
      </c>
      <c r="B80" s="81"/>
      <c r="C80" s="74">
        <v>885</v>
      </c>
      <c r="D80" s="74">
        <v>11</v>
      </c>
      <c r="E80" s="84" t="s">
        <v>3</v>
      </c>
      <c r="F80" s="74" t="s">
        <v>145</v>
      </c>
      <c r="G80" s="84" t="s">
        <v>51</v>
      </c>
      <c r="H80" s="99"/>
      <c r="I80" s="11"/>
      <c r="J80" s="11"/>
      <c r="K80" s="15"/>
      <c r="L80" s="11"/>
      <c r="M80" s="11"/>
      <c r="N80" s="11"/>
      <c r="O80" s="11"/>
      <c r="P80" s="11"/>
      <c r="Q80" s="11"/>
      <c r="R80" s="11"/>
    </row>
    <row r="81" spans="1:18">
      <c r="A81" s="48"/>
      <c r="B81" s="49"/>
      <c r="C81" s="49"/>
      <c r="D81" s="50"/>
      <c r="E81" s="50"/>
      <c r="F81" s="50"/>
      <c r="G81" s="50"/>
      <c r="H81" s="51"/>
      <c r="I81" s="11"/>
      <c r="J81" s="11"/>
      <c r="K81" s="15"/>
      <c r="L81" s="11"/>
      <c r="M81" s="11"/>
      <c r="N81" s="11"/>
      <c r="O81" s="11"/>
      <c r="P81" s="11"/>
      <c r="Q81" s="11"/>
      <c r="R81" s="11"/>
    </row>
    <row r="82" spans="1:18">
      <c r="A82" s="48"/>
      <c r="B82" s="49"/>
      <c r="C82" s="49"/>
      <c r="D82" s="50"/>
      <c r="E82" s="50"/>
      <c r="F82" s="50"/>
      <c r="G82" s="50"/>
      <c r="H82" s="51"/>
      <c r="I82" s="11"/>
      <c r="J82" s="11"/>
      <c r="K82" s="15"/>
      <c r="L82" s="11"/>
      <c r="M82" s="11"/>
      <c r="N82" s="11"/>
      <c r="O82" s="11"/>
      <c r="P82" s="11"/>
      <c r="Q82" s="11"/>
      <c r="R82" s="11"/>
    </row>
    <row r="83" spans="1:18">
      <c r="A83" s="48"/>
      <c r="B83" s="49"/>
      <c r="C83" s="49"/>
      <c r="D83" s="50"/>
      <c r="E83" s="50"/>
      <c r="F83" s="50"/>
      <c r="G83" s="50"/>
      <c r="H83" s="51"/>
      <c r="I83" s="11"/>
      <c r="J83" s="11"/>
      <c r="K83" s="15"/>
      <c r="L83" s="11"/>
      <c r="M83" s="11"/>
      <c r="N83" s="11"/>
      <c r="O83" s="11"/>
      <c r="P83" s="11"/>
      <c r="Q83" s="11"/>
      <c r="R83" s="11"/>
    </row>
    <row r="84" spans="1:18">
      <c r="A84" s="48"/>
      <c r="B84" s="49"/>
      <c r="C84" s="49"/>
      <c r="D84" s="50"/>
      <c r="E84" s="50"/>
      <c r="F84" s="50"/>
      <c r="G84" s="50"/>
      <c r="H84" s="51"/>
      <c r="I84" s="11"/>
      <c r="J84" s="11"/>
      <c r="K84" s="15"/>
      <c r="L84" s="11"/>
      <c r="M84" s="11"/>
      <c r="N84" s="11"/>
      <c r="O84" s="11"/>
      <c r="P84" s="11"/>
      <c r="Q84" s="11"/>
      <c r="R84" s="11"/>
    </row>
    <row r="85" spans="1:18">
      <c r="A85" s="48"/>
      <c r="B85" s="49"/>
      <c r="C85" s="49"/>
      <c r="D85" s="50"/>
      <c r="E85" s="50"/>
      <c r="F85" s="50"/>
      <c r="G85" s="50"/>
      <c r="H85" s="51"/>
      <c r="I85" s="11"/>
      <c r="J85" s="11"/>
      <c r="K85" s="15"/>
      <c r="L85" s="11"/>
      <c r="M85" s="11"/>
      <c r="N85" s="11"/>
      <c r="O85" s="11"/>
      <c r="P85" s="11"/>
      <c r="Q85" s="11"/>
      <c r="R85" s="11"/>
    </row>
    <row r="86" spans="1:18">
      <c r="A86" s="48"/>
      <c r="B86" s="49"/>
      <c r="C86" s="49"/>
      <c r="D86" s="50"/>
      <c r="E86" s="50"/>
      <c r="F86" s="50"/>
      <c r="G86" s="50"/>
      <c r="H86" s="51"/>
      <c r="I86" s="11"/>
      <c r="J86" s="11"/>
      <c r="K86" s="15"/>
      <c r="L86" s="11"/>
      <c r="M86" s="11"/>
      <c r="N86" s="11"/>
      <c r="O86" s="11"/>
      <c r="P86" s="11"/>
      <c r="Q86" s="11"/>
      <c r="R86" s="11"/>
    </row>
    <row r="87" spans="1:18">
      <c r="A87" s="48"/>
      <c r="B87" s="50"/>
      <c r="C87" s="50"/>
      <c r="D87" s="50"/>
      <c r="E87" s="50"/>
      <c r="F87" s="50"/>
      <c r="G87" s="50"/>
      <c r="H87" s="51"/>
      <c r="I87" s="11"/>
      <c r="J87" s="11"/>
      <c r="K87" s="15"/>
      <c r="L87" s="11"/>
      <c r="M87" s="11"/>
      <c r="N87" s="11"/>
      <c r="O87" s="11"/>
      <c r="P87" s="11"/>
      <c r="Q87" s="11"/>
      <c r="R87" s="11"/>
    </row>
    <row r="88" spans="1:18">
      <c r="A88" s="48"/>
      <c r="B88" s="50"/>
      <c r="C88" s="50"/>
      <c r="D88" s="50"/>
      <c r="E88" s="50"/>
      <c r="F88" s="50"/>
      <c r="G88" s="50"/>
      <c r="H88" s="51"/>
      <c r="I88" s="11"/>
      <c r="J88" s="11"/>
      <c r="K88" s="15"/>
      <c r="L88" s="11"/>
      <c r="M88" s="11"/>
      <c r="N88" s="11"/>
      <c r="O88" s="11"/>
      <c r="P88" s="11"/>
      <c r="Q88" s="11"/>
      <c r="R88" s="11"/>
    </row>
    <row r="89" spans="1:18">
      <c r="A89" s="48"/>
      <c r="B89" s="49"/>
      <c r="C89" s="49"/>
      <c r="D89" s="50"/>
      <c r="E89" s="50"/>
      <c r="F89" s="50"/>
      <c r="G89" s="50"/>
      <c r="H89" s="51"/>
      <c r="I89" s="11"/>
      <c r="J89" s="11"/>
      <c r="K89" s="15"/>
      <c r="L89" s="11"/>
      <c r="M89" s="11"/>
      <c r="N89" s="11"/>
      <c r="O89" s="11"/>
      <c r="P89" s="11"/>
      <c r="Q89" s="11"/>
      <c r="R89" s="11"/>
    </row>
    <row r="90" spans="1:18">
      <c r="A90" s="48"/>
      <c r="B90" s="50"/>
      <c r="C90" s="50"/>
      <c r="D90" s="50"/>
      <c r="E90" s="50"/>
      <c r="F90" s="50"/>
      <c r="G90" s="50"/>
      <c r="H90" s="51"/>
      <c r="I90" s="11"/>
      <c r="J90" s="11"/>
      <c r="K90" s="15"/>
      <c r="L90" s="11"/>
      <c r="M90" s="11"/>
      <c r="N90" s="11"/>
      <c r="O90" s="11"/>
      <c r="P90" s="11"/>
      <c r="Q90" s="11"/>
      <c r="R90" s="11"/>
    </row>
    <row r="91" spans="1:18">
      <c r="A91" s="48"/>
      <c r="B91" s="50"/>
      <c r="C91" s="50"/>
      <c r="D91" s="50"/>
      <c r="E91" s="50"/>
      <c r="F91" s="50"/>
      <c r="G91" s="50"/>
      <c r="H91" s="52"/>
      <c r="I91" s="13"/>
      <c r="J91" s="13"/>
      <c r="K91" s="15"/>
      <c r="L91" s="13"/>
      <c r="M91" s="13"/>
      <c r="N91" s="13"/>
      <c r="O91" s="13"/>
      <c r="P91" s="13"/>
      <c r="Q91" s="13"/>
      <c r="R91" s="13"/>
    </row>
    <row r="92" spans="1:18">
      <c r="A92" s="48"/>
      <c r="B92" s="49"/>
      <c r="C92" s="49"/>
      <c r="D92" s="50"/>
      <c r="E92" s="50"/>
      <c r="F92" s="50"/>
      <c r="G92" s="50"/>
      <c r="H92" s="51"/>
      <c r="I92" s="13"/>
      <c r="J92" s="13"/>
      <c r="K92" s="15"/>
      <c r="L92" s="13"/>
      <c r="M92" s="13"/>
      <c r="N92" s="13"/>
      <c r="O92" s="13"/>
      <c r="P92" s="13"/>
      <c r="Q92" s="13"/>
      <c r="R92" s="13"/>
    </row>
    <row r="93" spans="1:18">
      <c r="A93" s="48"/>
      <c r="B93" s="50"/>
      <c r="C93" s="50"/>
      <c r="D93" s="50"/>
      <c r="E93" s="50"/>
      <c r="F93" s="50"/>
      <c r="G93" s="50"/>
      <c r="H93" s="51"/>
      <c r="I93" s="13"/>
      <c r="J93" s="13"/>
      <c r="K93" s="15"/>
      <c r="L93" s="13"/>
      <c r="M93" s="13"/>
      <c r="N93" s="13"/>
      <c r="O93" s="13"/>
      <c r="P93" s="13"/>
      <c r="Q93" s="13"/>
      <c r="R93" s="13"/>
    </row>
    <row r="94" spans="1:18">
      <c r="A94" s="53"/>
      <c r="B94" s="49"/>
      <c r="C94" s="49"/>
      <c r="D94" s="54"/>
      <c r="E94" s="54"/>
      <c r="F94" s="54"/>
      <c r="G94" s="55"/>
      <c r="H94" s="52"/>
      <c r="I94" s="13"/>
      <c r="J94" s="13"/>
      <c r="K94" s="15"/>
      <c r="L94" s="13"/>
      <c r="M94" s="13"/>
      <c r="N94" s="13"/>
      <c r="O94" s="13"/>
      <c r="P94" s="13"/>
      <c r="Q94" s="13"/>
      <c r="R94" s="13"/>
    </row>
    <row r="95" spans="1:18">
      <c r="A95" s="48"/>
      <c r="B95" s="50"/>
      <c r="C95" s="50"/>
      <c r="D95" s="50"/>
      <c r="E95" s="50"/>
      <c r="F95" s="54"/>
      <c r="G95" s="50"/>
      <c r="H95" s="52"/>
      <c r="I95" s="13"/>
      <c r="J95" s="13"/>
      <c r="K95" s="15"/>
      <c r="L95" s="13"/>
      <c r="M95" s="13"/>
      <c r="N95" s="13"/>
      <c r="O95" s="13"/>
      <c r="P95" s="13"/>
      <c r="Q95" s="13"/>
      <c r="R95" s="13"/>
    </row>
    <row r="96" spans="1:18">
      <c r="A96" s="48"/>
      <c r="B96" s="49"/>
      <c r="C96" s="49"/>
      <c r="D96" s="54"/>
      <c r="E96" s="54"/>
      <c r="F96" s="54"/>
      <c r="G96" s="50"/>
      <c r="H96" s="52"/>
      <c r="I96" s="13"/>
      <c r="J96" s="13"/>
      <c r="K96" s="15"/>
      <c r="L96" s="13"/>
      <c r="M96" s="13"/>
      <c r="N96" s="13"/>
      <c r="O96" s="13"/>
      <c r="P96" s="13"/>
      <c r="Q96" s="13"/>
      <c r="R96" s="13"/>
    </row>
    <row r="97" spans="1:18">
      <c r="A97" s="48"/>
      <c r="B97" s="50"/>
      <c r="C97" s="50"/>
      <c r="D97" s="50"/>
      <c r="E97" s="50"/>
      <c r="F97" s="54"/>
      <c r="G97" s="50"/>
      <c r="H97" s="51"/>
      <c r="I97" s="13"/>
      <c r="J97" s="13"/>
      <c r="K97" s="15"/>
      <c r="L97" s="13"/>
      <c r="M97" s="13"/>
      <c r="N97" s="13"/>
      <c r="O97" s="13"/>
      <c r="P97" s="13"/>
      <c r="Q97" s="13"/>
      <c r="R97" s="13"/>
    </row>
    <row r="98" spans="1:18">
      <c r="A98" s="53"/>
      <c r="B98" s="49"/>
      <c r="C98" s="49"/>
      <c r="D98" s="54"/>
      <c r="E98" s="54"/>
      <c r="F98" s="54"/>
      <c r="G98" s="55"/>
      <c r="H98" s="52"/>
      <c r="I98" s="13"/>
      <c r="J98" s="13"/>
      <c r="K98" s="15"/>
      <c r="L98" s="13"/>
      <c r="M98" s="13"/>
      <c r="N98" s="13"/>
      <c r="O98" s="13"/>
      <c r="P98" s="13"/>
      <c r="Q98" s="13"/>
      <c r="R98" s="13"/>
    </row>
    <row r="99" spans="1:18">
      <c r="A99" s="48"/>
      <c r="B99" s="50"/>
      <c r="C99" s="50"/>
      <c r="D99" s="50"/>
      <c r="E99" s="50"/>
      <c r="F99" s="54"/>
      <c r="G99" s="50"/>
      <c r="H99" s="52"/>
      <c r="I99" s="13"/>
      <c r="J99" s="13"/>
      <c r="K99" s="15"/>
      <c r="L99" s="13"/>
      <c r="M99" s="13"/>
      <c r="N99" s="13"/>
      <c r="O99" s="13"/>
      <c r="P99" s="13"/>
      <c r="Q99" s="13"/>
      <c r="R99" s="13"/>
    </row>
    <row r="100" spans="1:18">
      <c r="A100" s="5"/>
      <c r="B100" s="7"/>
      <c r="C100" s="7"/>
      <c r="D100" s="8"/>
      <c r="E100" s="8"/>
      <c r="F100" s="8"/>
      <c r="G100" s="6"/>
      <c r="H100" s="11"/>
      <c r="I100" s="13"/>
      <c r="J100" s="13"/>
      <c r="K100" s="15"/>
      <c r="L100" s="13"/>
      <c r="M100" s="13"/>
      <c r="N100" s="13"/>
      <c r="O100" s="13"/>
      <c r="P100" s="13"/>
      <c r="Q100" s="13"/>
      <c r="R100" s="13"/>
    </row>
    <row r="101" spans="1:18">
      <c r="A101" s="5"/>
      <c r="B101" s="6"/>
      <c r="C101" s="6"/>
      <c r="D101" s="6"/>
      <c r="E101" s="6"/>
      <c r="F101" s="8"/>
      <c r="G101" s="6"/>
      <c r="H101" s="13"/>
      <c r="I101" s="16"/>
      <c r="J101" s="16"/>
      <c r="K101" s="15"/>
      <c r="L101" s="16"/>
      <c r="M101" s="16"/>
      <c r="N101" s="16"/>
      <c r="O101" s="16"/>
      <c r="P101" s="16"/>
      <c r="Q101" s="13"/>
      <c r="R101" s="16"/>
    </row>
    <row r="102" spans="1:18">
      <c r="A102" s="17"/>
      <c r="B102" s="18"/>
      <c r="C102" s="18"/>
      <c r="D102" s="19"/>
      <c r="E102" s="19"/>
      <c r="F102" s="19"/>
      <c r="G102" s="19"/>
      <c r="H102" s="13"/>
      <c r="I102" s="16"/>
      <c r="J102" s="16"/>
      <c r="K102" s="16"/>
      <c r="L102" s="16"/>
      <c r="M102" s="16"/>
      <c r="N102" s="16"/>
      <c r="O102" s="16"/>
      <c r="P102" s="16"/>
      <c r="Q102" s="13"/>
      <c r="R102" s="16"/>
    </row>
    <row r="103" spans="1:18">
      <c r="A103" s="17"/>
      <c r="B103" s="18"/>
      <c r="C103" s="18"/>
      <c r="D103" s="19"/>
      <c r="E103" s="19"/>
      <c r="F103" s="19"/>
      <c r="G103" s="19"/>
      <c r="H103" s="13"/>
      <c r="I103" s="16"/>
      <c r="J103" s="16"/>
      <c r="K103" s="16"/>
      <c r="L103" s="16"/>
      <c r="M103" s="16"/>
      <c r="N103" s="16"/>
      <c r="O103" s="16"/>
      <c r="P103" s="16"/>
      <c r="Q103" s="13"/>
      <c r="R103" s="16"/>
    </row>
    <row r="104" spans="1:18">
      <c r="A104" s="17"/>
      <c r="B104" s="18"/>
      <c r="C104" s="18"/>
      <c r="D104" s="19"/>
      <c r="E104" s="19"/>
      <c r="F104" s="19"/>
      <c r="G104" s="19"/>
      <c r="H104" s="13"/>
      <c r="I104" s="16"/>
      <c r="J104" s="16"/>
      <c r="K104" s="16"/>
      <c r="L104" s="16"/>
      <c r="M104" s="16"/>
      <c r="N104" s="16"/>
      <c r="O104" s="16"/>
      <c r="P104" s="16"/>
      <c r="Q104" s="13"/>
      <c r="R104" s="16"/>
    </row>
    <row r="105" spans="1:18">
      <c r="A105" s="17"/>
      <c r="B105" s="18"/>
      <c r="C105" s="18"/>
      <c r="D105" s="19"/>
      <c r="E105" s="19"/>
      <c r="F105" s="19"/>
      <c r="G105" s="19"/>
      <c r="H105" s="13"/>
      <c r="I105" s="16"/>
      <c r="J105" s="16"/>
      <c r="K105" s="16"/>
      <c r="L105" s="16"/>
      <c r="M105" s="16"/>
      <c r="N105" s="16"/>
      <c r="O105" s="16"/>
      <c r="P105" s="16"/>
      <c r="Q105" s="13"/>
      <c r="R105" s="16"/>
    </row>
    <row r="106" spans="1:18">
      <c r="A106" s="17"/>
      <c r="B106" s="18"/>
      <c r="C106" s="18"/>
      <c r="D106" s="19"/>
      <c r="E106" s="19"/>
      <c r="F106" s="19"/>
      <c r="G106" s="19"/>
      <c r="H106" s="13"/>
      <c r="I106" s="16"/>
      <c r="J106" s="16"/>
      <c r="K106" s="16"/>
      <c r="L106" s="16"/>
      <c r="M106" s="16"/>
      <c r="N106" s="16"/>
      <c r="O106" s="16"/>
      <c r="P106" s="16"/>
      <c r="Q106" s="13"/>
      <c r="R106" s="16"/>
    </row>
    <row r="107" spans="1:18">
      <c r="A107" s="17"/>
      <c r="B107" s="18"/>
      <c r="C107" s="18"/>
      <c r="D107" s="19"/>
      <c r="E107" s="19"/>
      <c r="F107" s="19"/>
      <c r="G107" s="19"/>
      <c r="H107" s="13"/>
      <c r="I107" s="16"/>
      <c r="J107" s="16"/>
      <c r="K107" s="16"/>
      <c r="L107" s="16"/>
      <c r="M107" s="16"/>
      <c r="N107" s="16"/>
      <c r="O107" s="16"/>
      <c r="P107" s="16"/>
      <c r="Q107" s="13"/>
      <c r="R107" s="16"/>
    </row>
    <row r="108" spans="1:18">
      <c r="A108" s="17"/>
      <c r="B108" s="18"/>
      <c r="C108" s="18"/>
      <c r="D108" s="19"/>
      <c r="E108" s="19"/>
      <c r="F108" s="19"/>
      <c r="G108" s="19"/>
      <c r="H108" s="13"/>
      <c r="I108" s="16"/>
      <c r="J108" s="16"/>
      <c r="K108" s="16"/>
      <c r="L108" s="16"/>
      <c r="M108" s="16"/>
      <c r="N108" s="16"/>
      <c r="O108" s="16"/>
      <c r="P108" s="16"/>
      <c r="Q108" s="13"/>
      <c r="R108" s="16"/>
    </row>
    <row r="109" spans="1:18">
      <c r="A109" s="17"/>
      <c r="B109" s="18"/>
      <c r="C109" s="18"/>
      <c r="D109" s="19"/>
      <c r="E109" s="19"/>
      <c r="F109" s="19"/>
      <c r="G109" s="19"/>
      <c r="H109" s="13"/>
      <c r="I109" s="16"/>
      <c r="J109" s="16"/>
      <c r="K109" s="16"/>
      <c r="L109" s="16"/>
      <c r="M109" s="16"/>
      <c r="N109" s="16"/>
      <c r="O109" s="16"/>
      <c r="P109" s="16"/>
      <c r="Q109" s="13"/>
      <c r="R109" s="16"/>
    </row>
    <row r="110" spans="1:18">
      <c r="A110" s="17"/>
      <c r="B110" s="18"/>
      <c r="C110" s="18"/>
      <c r="D110" s="19"/>
      <c r="E110" s="19"/>
      <c r="F110" s="19"/>
      <c r="G110" s="19"/>
      <c r="H110" s="13"/>
      <c r="I110" s="16"/>
      <c r="J110" s="16"/>
      <c r="K110" s="16"/>
      <c r="L110" s="16"/>
      <c r="M110" s="16"/>
      <c r="N110" s="16"/>
      <c r="O110" s="16"/>
      <c r="P110" s="16"/>
      <c r="Q110" s="13"/>
      <c r="R110" s="16"/>
    </row>
    <row r="111" spans="1:18">
      <c r="A111" s="17"/>
      <c r="B111" s="18"/>
      <c r="C111" s="18"/>
      <c r="D111" s="19"/>
      <c r="E111" s="19"/>
      <c r="F111" s="19"/>
      <c r="G111" s="19"/>
      <c r="H111" s="13"/>
      <c r="I111" s="16"/>
      <c r="J111" s="16"/>
      <c r="K111" s="16"/>
      <c r="L111" s="16"/>
      <c r="M111" s="16"/>
      <c r="N111" s="16"/>
      <c r="O111" s="16"/>
      <c r="P111" s="16"/>
      <c r="Q111" s="13"/>
      <c r="R111" s="16"/>
    </row>
  </sheetData>
  <mergeCells count="6">
    <mergeCell ref="G7:H7"/>
    <mergeCell ref="C2:H2"/>
    <mergeCell ref="D1:H1"/>
    <mergeCell ref="E3:H3"/>
    <mergeCell ref="A5:H5"/>
    <mergeCell ref="A6:H6"/>
  </mergeCells>
  <phoneticPr fontId="0" type="noConversion"/>
  <printOptions horizontalCentered="1"/>
  <pageMargins left="0" right="0" top="0" bottom="0" header="0.51181102362204722" footer="0.31496062992125984"/>
  <pageSetup paperSize="9" scale="6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F99"/>
  <sheetViews>
    <sheetView view="pageBreakPreview" zoomScale="112" zoomScaleNormal="85" zoomScaleSheetLayoutView="112" workbookViewId="0">
      <selection activeCell="A5" sqref="A5:H5"/>
    </sheetView>
  </sheetViews>
  <sheetFormatPr defaultRowHeight="12.75"/>
  <cols>
    <col min="1" max="1" width="47.5703125" style="23" customWidth="1"/>
    <col min="2" max="2" width="8" style="1" hidden="1" customWidth="1"/>
    <col min="3" max="3" width="5.5703125" style="1" customWidth="1"/>
    <col min="4" max="4" width="5.7109375" style="2" customWidth="1"/>
    <col min="5" max="5" width="10.7109375" style="2" customWidth="1"/>
    <col min="6" max="6" width="6.28515625" style="2" customWidth="1"/>
    <col min="7" max="7" width="10.85546875" style="2" customWidth="1"/>
    <col min="8" max="8" width="8.28515625" style="2" customWidth="1"/>
    <col min="9" max="9" width="9.5703125" style="2" hidden="1" customWidth="1"/>
    <col min="10" max="10" width="9.7109375" style="2" hidden="1" customWidth="1"/>
    <col min="11" max="11" width="10.140625" style="2" hidden="1" customWidth="1"/>
    <col min="12" max="12" width="9.5703125" style="2" hidden="1" customWidth="1"/>
    <col min="13" max="27" width="0" style="2" hidden="1" customWidth="1"/>
    <col min="28" max="16384" width="9.140625" style="2"/>
  </cols>
  <sheetData>
    <row r="1" spans="1:32">
      <c r="A1" s="27"/>
      <c r="B1" s="27"/>
      <c r="C1" s="163" t="s">
        <v>116</v>
      </c>
      <c r="D1" s="163"/>
      <c r="E1" s="163"/>
      <c r="F1" s="163"/>
      <c r="G1" s="163"/>
      <c r="H1" s="163"/>
    </row>
    <row r="2" spans="1:32" ht="61.5" customHeight="1">
      <c r="A2" s="28"/>
      <c r="B2" s="28"/>
      <c r="C2" s="164" t="s">
        <v>155</v>
      </c>
      <c r="D2" s="164"/>
      <c r="E2" s="164"/>
      <c r="F2" s="164"/>
      <c r="G2" s="164"/>
      <c r="H2" s="164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32" ht="12.75" customHeight="1">
      <c r="A3" s="28"/>
      <c r="B3" s="28"/>
      <c r="C3" s="166" t="s">
        <v>158</v>
      </c>
      <c r="D3" s="166"/>
      <c r="E3" s="166"/>
      <c r="F3" s="166"/>
      <c r="G3" s="166"/>
      <c r="H3" s="166"/>
      <c r="I3" s="16"/>
      <c r="J3" s="16"/>
      <c r="K3" s="16"/>
      <c r="L3" s="16"/>
      <c r="M3" s="16"/>
      <c r="N3" s="16"/>
      <c r="O3" s="16"/>
      <c r="P3" s="16"/>
      <c r="Q3" s="16"/>
      <c r="R3" s="16"/>
      <c r="AC3" s="64"/>
    </row>
    <row r="4" spans="1:32" ht="12.75" customHeight="1">
      <c r="A4" s="162" t="s">
        <v>0</v>
      </c>
      <c r="B4" s="162"/>
      <c r="C4" s="162"/>
      <c r="D4" s="162"/>
      <c r="E4" s="162"/>
      <c r="F4" s="162"/>
      <c r="G4" s="162"/>
      <c r="H4" s="162"/>
      <c r="I4" s="162"/>
      <c r="J4" s="162"/>
      <c r="K4" s="16"/>
      <c r="L4" s="16"/>
      <c r="M4" s="16"/>
      <c r="N4" s="16"/>
      <c r="O4" s="16"/>
      <c r="P4" s="16"/>
      <c r="Q4" s="16"/>
      <c r="R4" s="16"/>
    </row>
    <row r="5" spans="1:32" ht="38.25" customHeight="1">
      <c r="A5" s="165" t="s">
        <v>151</v>
      </c>
      <c r="B5" s="165"/>
      <c r="C5" s="165"/>
      <c r="D5" s="165"/>
      <c r="E5" s="165"/>
      <c r="F5" s="165"/>
      <c r="G5" s="165"/>
      <c r="H5" s="165"/>
      <c r="I5" s="16"/>
      <c r="J5" s="16"/>
      <c r="K5" s="16"/>
      <c r="L5" s="16"/>
      <c r="M5" s="16"/>
      <c r="N5" s="16"/>
      <c r="O5" s="16"/>
      <c r="P5" s="16"/>
      <c r="Q5" s="16"/>
      <c r="R5" s="16"/>
    </row>
    <row r="6" spans="1:32" ht="12.75" customHeight="1">
      <c r="A6" s="62"/>
      <c r="B6" s="62"/>
      <c r="C6" s="62"/>
      <c r="D6" s="62"/>
      <c r="E6" s="62"/>
      <c r="F6" s="161" t="s">
        <v>103</v>
      </c>
      <c r="G6" s="161"/>
      <c r="H6" s="161"/>
      <c r="I6" s="25"/>
      <c r="J6" s="16"/>
      <c r="K6" s="16"/>
      <c r="L6" s="16"/>
      <c r="M6" s="16"/>
      <c r="N6" s="16"/>
      <c r="O6" s="16"/>
      <c r="P6" s="16"/>
      <c r="Q6" s="16"/>
      <c r="R6" s="16"/>
    </row>
    <row r="7" spans="1:32" s="4" customFormat="1" ht="27.75" customHeight="1">
      <c r="A7" s="30" t="s">
        <v>7</v>
      </c>
      <c r="B7" s="31" t="s">
        <v>14</v>
      </c>
      <c r="C7" s="32" t="s">
        <v>1</v>
      </c>
      <c r="D7" s="32" t="s">
        <v>2</v>
      </c>
      <c r="E7" s="32" t="s">
        <v>15</v>
      </c>
      <c r="F7" s="32" t="s">
        <v>16</v>
      </c>
      <c r="G7" s="31" t="s">
        <v>147</v>
      </c>
      <c r="H7" s="31" t="s">
        <v>150</v>
      </c>
      <c r="I7" s="24" t="s">
        <v>75</v>
      </c>
      <c r="J7" s="21" t="s">
        <v>32</v>
      </c>
      <c r="K7" s="21" t="s">
        <v>31</v>
      </c>
      <c r="L7" s="22" t="s">
        <v>28</v>
      </c>
      <c r="M7" s="22" t="s">
        <v>30</v>
      </c>
      <c r="N7" s="22" t="s">
        <v>29</v>
      </c>
      <c r="O7" s="21" t="s">
        <v>76</v>
      </c>
      <c r="P7" s="21" t="s">
        <v>33</v>
      </c>
      <c r="Q7" s="21" t="s">
        <v>35</v>
      </c>
      <c r="R7" s="22" t="s">
        <v>36</v>
      </c>
    </row>
    <row r="8" spans="1:32" s="14" customFormat="1" ht="10.5" customHeight="1">
      <c r="A8" s="30">
        <v>1</v>
      </c>
      <c r="B8" s="31">
        <v>2</v>
      </c>
      <c r="C8" s="32" t="s">
        <v>6</v>
      </c>
      <c r="D8" s="32" t="s">
        <v>17</v>
      </c>
      <c r="E8" s="32" t="s">
        <v>18</v>
      </c>
      <c r="F8" s="32" t="s">
        <v>19</v>
      </c>
      <c r="G8" s="32"/>
      <c r="H8" s="33">
        <v>7</v>
      </c>
      <c r="I8" s="15"/>
      <c r="J8" s="15"/>
      <c r="K8" s="15"/>
      <c r="L8" s="15"/>
      <c r="M8" s="15"/>
      <c r="N8" s="15"/>
      <c r="O8" s="15"/>
      <c r="P8" s="15"/>
      <c r="Q8" s="15"/>
      <c r="R8" s="20"/>
    </row>
    <row r="9" spans="1:32" s="4" customFormat="1">
      <c r="A9" s="34" t="s">
        <v>74</v>
      </c>
      <c r="B9" s="31"/>
      <c r="C9" s="32"/>
      <c r="D9" s="32"/>
      <c r="E9" s="32"/>
      <c r="F9" s="32"/>
      <c r="G9" s="148">
        <f>G28+G27+G29+G39+G10+G60</f>
        <v>4183.2999999999993</v>
      </c>
      <c r="H9" s="148">
        <f>H28+H27+H29+H39+H10+H60</f>
        <v>4205.3999999999996</v>
      </c>
      <c r="I9" s="9"/>
      <c r="J9" s="9"/>
      <c r="K9" s="9"/>
      <c r="L9" s="9"/>
      <c r="M9" s="9"/>
      <c r="N9" s="9"/>
      <c r="O9" s="9"/>
      <c r="P9" s="9"/>
      <c r="Q9" s="9"/>
      <c r="R9" s="9"/>
      <c r="S9" s="4">
        <v>245797.2</v>
      </c>
    </row>
    <row r="10" spans="1:32">
      <c r="A10" s="57" t="s">
        <v>101</v>
      </c>
      <c r="B10" s="35">
        <v>879</v>
      </c>
      <c r="C10" s="43" t="s">
        <v>3</v>
      </c>
      <c r="D10" s="43" t="s">
        <v>63</v>
      </c>
      <c r="E10" s="43" t="s">
        <v>52</v>
      </c>
      <c r="F10" s="32"/>
      <c r="G10" s="56">
        <f>G11+G16+G44+G48</f>
        <v>3584.1999999999994</v>
      </c>
      <c r="H10" s="56">
        <f>H11+H16+H44+H48</f>
        <v>3583.2999999999997</v>
      </c>
      <c r="I10" s="11" t="e">
        <f>#REF!+#REF!+#REF!+#REF!</f>
        <v>#REF!</v>
      </c>
      <c r="J10" s="11" t="e">
        <f>#REF!+#REF!+#REF!+#REF!</f>
        <v>#REF!</v>
      </c>
      <c r="K10" s="15" t="e">
        <f>L10+M10+N10+O10</f>
        <v>#REF!</v>
      </c>
      <c r="L10" s="11" t="e">
        <f>#REF!+#REF!+#REF!+#REF!</f>
        <v>#REF!</v>
      </c>
      <c r="M10" s="11" t="e">
        <f>#REF!+#REF!+#REF!+#REF!</f>
        <v>#REF!</v>
      </c>
      <c r="N10" s="11" t="e">
        <f>#REF!+#REF!+#REF!+#REF!</f>
        <v>#REF!</v>
      </c>
      <c r="O10" s="11" t="e">
        <f>#REF!+#REF!+#REF!+#REF!</f>
        <v>#REF!</v>
      </c>
      <c r="P10" s="11" t="e">
        <f>#REF!+#REF!+#REF!+#REF!</f>
        <v>#REF!</v>
      </c>
      <c r="Q10" s="11" t="e">
        <f>#REF!+#REF!+#REF!+#REF!</f>
        <v>#REF!</v>
      </c>
      <c r="R10" s="11" t="e">
        <f>#REF!+#REF!+#REF!+#REF!</f>
        <v>#REF!</v>
      </c>
      <c r="S10" s="2" t="s">
        <v>79</v>
      </c>
      <c r="AB10" s="61"/>
      <c r="AC10" s="61"/>
    </row>
    <row r="11" spans="1:32" s="146" customFormat="1" ht="33.75" hidden="1" customHeight="1">
      <c r="A11" s="139" t="s">
        <v>82</v>
      </c>
      <c r="B11" s="140" t="s">
        <v>3</v>
      </c>
      <c r="C11" s="141" t="s">
        <v>3</v>
      </c>
      <c r="D11" s="141" t="s">
        <v>4</v>
      </c>
      <c r="E11" s="140"/>
      <c r="F11" s="142"/>
      <c r="G11" s="143">
        <f>G12</f>
        <v>187.2</v>
      </c>
      <c r="H11" s="143">
        <f>H12</f>
        <v>187.2</v>
      </c>
      <c r="I11" s="144"/>
      <c r="J11" s="144"/>
      <c r="K11" s="145"/>
      <c r="L11" s="144"/>
      <c r="M11" s="144"/>
      <c r="N11" s="144"/>
      <c r="O11" s="144"/>
      <c r="P11" s="144"/>
      <c r="Q11" s="144"/>
      <c r="R11" s="144"/>
      <c r="AF11" s="147"/>
    </row>
    <row r="12" spans="1:32" ht="25.5" hidden="1" customHeight="1">
      <c r="A12" s="38" t="s">
        <v>26</v>
      </c>
      <c r="B12" s="39" t="s">
        <v>27</v>
      </c>
      <c r="C12" s="47" t="s">
        <v>3</v>
      </c>
      <c r="D12" s="47" t="s">
        <v>4</v>
      </c>
      <c r="E12" s="47" t="s">
        <v>114</v>
      </c>
      <c r="F12" s="47"/>
      <c r="G12" s="59">
        <f>G13</f>
        <v>187.2</v>
      </c>
      <c r="H12" s="59">
        <f>H13</f>
        <v>187.2</v>
      </c>
      <c r="I12" s="13" t="e">
        <f>+#REF!</f>
        <v>#REF!</v>
      </c>
      <c r="J12" s="13" t="e">
        <f>+#REF!</f>
        <v>#REF!</v>
      </c>
      <c r="K12" s="15" t="e">
        <f>L12+M12+N12+O12</f>
        <v>#REF!</v>
      </c>
      <c r="L12" s="13" t="e">
        <f>+#REF!</f>
        <v>#REF!</v>
      </c>
      <c r="M12" s="13" t="e">
        <f>+#REF!</f>
        <v>#REF!</v>
      </c>
      <c r="N12" s="13" t="e">
        <f>+#REF!</f>
        <v>#REF!</v>
      </c>
      <c r="O12" s="13" t="e">
        <f>+#REF!</f>
        <v>#REF!</v>
      </c>
      <c r="P12" s="13" t="e">
        <f>+#REF!</f>
        <v>#REF!</v>
      </c>
      <c r="Q12" s="13" t="e">
        <f>+#REF!</f>
        <v>#REF!</v>
      </c>
      <c r="R12" s="13" t="e">
        <f>+#REF!</f>
        <v>#REF!</v>
      </c>
    </row>
    <row r="13" spans="1:32" ht="45">
      <c r="A13" s="40" t="s">
        <v>55</v>
      </c>
      <c r="B13" s="35" t="s">
        <v>3</v>
      </c>
      <c r="C13" s="42" t="s">
        <v>3</v>
      </c>
      <c r="D13" s="42" t="s">
        <v>4</v>
      </c>
      <c r="E13" s="47" t="s">
        <v>114</v>
      </c>
      <c r="F13" s="42" t="s">
        <v>56</v>
      </c>
      <c r="G13" s="59">
        <f>+G14</f>
        <v>187.2</v>
      </c>
      <c r="H13" s="59">
        <f>+H14</f>
        <v>187.2</v>
      </c>
      <c r="I13" s="13"/>
      <c r="J13" s="13"/>
      <c r="K13" s="15"/>
      <c r="L13" s="13"/>
      <c r="M13" s="13"/>
      <c r="N13" s="13"/>
      <c r="O13" s="13"/>
      <c r="P13" s="13"/>
      <c r="Q13" s="13"/>
      <c r="R13" s="13"/>
    </row>
    <row r="14" spans="1:32" ht="22.5">
      <c r="A14" s="40" t="s">
        <v>57</v>
      </c>
      <c r="B14" s="35" t="s">
        <v>3</v>
      </c>
      <c r="C14" s="42" t="s">
        <v>3</v>
      </c>
      <c r="D14" s="42" t="s">
        <v>4</v>
      </c>
      <c r="E14" s="47" t="s">
        <v>114</v>
      </c>
      <c r="F14" s="42" t="s">
        <v>115</v>
      </c>
      <c r="G14" s="59">
        <f>+G15</f>
        <v>187.2</v>
      </c>
      <c r="H14" s="59">
        <f>+H15</f>
        <v>187.2</v>
      </c>
      <c r="I14" s="13"/>
      <c r="J14" s="13"/>
      <c r="K14" s="15"/>
      <c r="L14" s="13"/>
      <c r="M14" s="13"/>
      <c r="N14" s="13"/>
      <c r="O14" s="13"/>
      <c r="P14" s="13"/>
      <c r="Q14" s="13"/>
      <c r="R14" s="13"/>
    </row>
    <row r="15" spans="1:32" ht="18" customHeight="1">
      <c r="A15" s="26" t="s">
        <v>81</v>
      </c>
      <c r="B15" s="35" t="s">
        <v>3</v>
      </c>
      <c r="C15" s="42" t="s">
        <v>3</v>
      </c>
      <c r="D15" s="42" t="s">
        <v>4</v>
      </c>
      <c r="E15" s="47" t="s">
        <v>114</v>
      </c>
      <c r="F15" s="42" t="s">
        <v>115</v>
      </c>
      <c r="G15" s="59">
        <v>187.2</v>
      </c>
      <c r="H15" s="59">
        <v>187.2</v>
      </c>
      <c r="I15" s="13"/>
      <c r="J15" s="13"/>
      <c r="K15" s="15"/>
      <c r="L15" s="13"/>
      <c r="M15" s="13"/>
      <c r="N15" s="13"/>
      <c r="O15" s="13"/>
      <c r="P15" s="13"/>
      <c r="Q15" s="13"/>
      <c r="R15" s="13"/>
      <c r="AD15" s="61"/>
    </row>
    <row r="16" spans="1:32" s="156" customFormat="1" ht="36.75" customHeight="1">
      <c r="A16" s="150" t="s">
        <v>67</v>
      </c>
      <c r="B16" s="151">
        <v>879</v>
      </c>
      <c r="C16" s="152" t="s">
        <v>3</v>
      </c>
      <c r="D16" s="152" t="s">
        <v>5</v>
      </c>
      <c r="E16" s="152" t="s">
        <v>52</v>
      </c>
      <c r="F16" s="152" t="s">
        <v>45</v>
      </c>
      <c r="G16" s="153">
        <f>G17</f>
        <v>3254.7999999999997</v>
      </c>
      <c r="H16" s="153">
        <f>H17</f>
        <v>3254.7999999999997</v>
      </c>
      <c r="I16" s="154">
        <f>+I17</f>
        <v>4103</v>
      </c>
      <c r="J16" s="154">
        <f>+J17</f>
        <v>0</v>
      </c>
      <c r="K16" s="155">
        <f t="shared" ref="K16:K31" si="0">L16+M16+N16+O16</f>
        <v>322</v>
      </c>
      <c r="L16" s="154">
        <f t="shared" ref="L16:R17" si="1">+L17</f>
        <v>322</v>
      </c>
      <c r="M16" s="154">
        <f t="shared" si="1"/>
        <v>0</v>
      </c>
      <c r="N16" s="154">
        <f t="shared" si="1"/>
        <v>0</v>
      </c>
      <c r="O16" s="154">
        <f t="shared" si="1"/>
        <v>0</v>
      </c>
      <c r="P16" s="154">
        <f t="shared" si="1"/>
        <v>2800</v>
      </c>
      <c r="Q16" s="154">
        <f t="shared" si="1"/>
        <v>0</v>
      </c>
      <c r="R16" s="154">
        <f t="shared" si="1"/>
        <v>373</v>
      </c>
    </row>
    <row r="17" spans="1:27" ht="22.5">
      <c r="A17" s="26" t="s">
        <v>53</v>
      </c>
      <c r="B17" s="35">
        <v>879</v>
      </c>
      <c r="C17" s="35" t="s">
        <v>3</v>
      </c>
      <c r="D17" s="35" t="s">
        <v>5</v>
      </c>
      <c r="E17" s="35" t="s">
        <v>110</v>
      </c>
      <c r="F17" s="35" t="s">
        <v>45</v>
      </c>
      <c r="G17" s="59">
        <f>G18+G34</f>
        <v>3254.7999999999997</v>
      </c>
      <c r="H17" s="59">
        <f>H18+H34</f>
        <v>3254.7999999999997</v>
      </c>
      <c r="I17" s="11">
        <f>+I18</f>
        <v>4103</v>
      </c>
      <c r="J17" s="11">
        <f>+J18</f>
        <v>0</v>
      </c>
      <c r="K17" s="15">
        <f t="shared" si="0"/>
        <v>322</v>
      </c>
      <c r="L17" s="11">
        <f t="shared" si="1"/>
        <v>322</v>
      </c>
      <c r="M17" s="11">
        <f t="shared" si="1"/>
        <v>0</v>
      </c>
      <c r="N17" s="11">
        <f t="shared" si="1"/>
        <v>0</v>
      </c>
      <c r="O17" s="11">
        <f t="shared" si="1"/>
        <v>0</v>
      </c>
      <c r="P17" s="11">
        <f t="shared" si="1"/>
        <v>2800</v>
      </c>
      <c r="Q17" s="11">
        <f t="shared" si="1"/>
        <v>0</v>
      </c>
      <c r="R17" s="11">
        <f t="shared" si="1"/>
        <v>373</v>
      </c>
    </row>
    <row r="18" spans="1:27">
      <c r="A18" s="41" t="s">
        <v>20</v>
      </c>
      <c r="B18" s="35">
        <v>879</v>
      </c>
      <c r="C18" s="43" t="s">
        <v>3</v>
      </c>
      <c r="D18" s="43" t="s">
        <v>5</v>
      </c>
      <c r="E18" s="43" t="s">
        <v>109</v>
      </c>
      <c r="F18" s="43" t="s">
        <v>45</v>
      </c>
      <c r="G18" s="56">
        <f>G23+G21</f>
        <v>2667.2</v>
      </c>
      <c r="H18" s="56">
        <f>H23+H21</f>
        <v>2667.2</v>
      </c>
      <c r="I18" s="11">
        <f>+I19+I24+I28</f>
        <v>4103</v>
      </c>
      <c r="J18" s="11">
        <f>+J19+J24+J28</f>
        <v>0</v>
      </c>
      <c r="K18" s="15">
        <f t="shared" si="0"/>
        <v>322</v>
      </c>
      <c r="L18" s="11">
        <f t="shared" ref="L18:R18" si="2">+L19+L24+L28</f>
        <v>322</v>
      </c>
      <c r="M18" s="11">
        <f t="shared" si="2"/>
        <v>0</v>
      </c>
      <c r="N18" s="11">
        <f t="shared" si="2"/>
        <v>0</v>
      </c>
      <c r="O18" s="11">
        <f t="shared" si="2"/>
        <v>0</v>
      </c>
      <c r="P18" s="11">
        <f t="shared" si="2"/>
        <v>2800</v>
      </c>
      <c r="Q18" s="11">
        <f t="shared" si="2"/>
        <v>0</v>
      </c>
      <c r="R18" s="11">
        <f t="shared" si="2"/>
        <v>373</v>
      </c>
    </row>
    <row r="19" spans="1:27" ht="45">
      <c r="A19" s="26" t="s">
        <v>55</v>
      </c>
      <c r="B19" s="35">
        <v>879</v>
      </c>
      <c r="C19" s="35" t="s">
        <v>3</v>
      </c>
      <c r="D19" s="35" t="s">
        <v>5</v>
      </c>
      <c r="E19" s="63">
        <v>8900000110</v>
      </c>
      <c r="F19" s="35" t="s">
        <v>56</v>
      </c>
      <c r="G19" s="59">
        <f>+G20</f>
        <v>2667.2</v>
      </c>
      <c r="H19" s="59">
        <f>+H20</f>
        <v>2667.2</v>
      </c>
      <c r="I19" s="11">
        <f>I20</f>
        <v>4103</v>
      </c>
      <c r="J19" s="11">
        <f>J20</f>
        <v>0</v>
      </c>
      <c r="K19" s="15">
        <f t="shared" si="0"/>
        <v>0</v>
      </c>
      <c r="L19" s="11">
        <f t="shared" ref="L19:R19" si="3">L20</f>
        <v>0</v>
      </c>
      <c r="M19" s="11">
        <f t="shared" si="3"/>
        <v>0</v>
      </c>
      <c r="N19" s="11">
        <f t="shared" si="3"/>
        <v>0</v>
      </c>
      <c r="O19" s="11">
        <f t="shared" si="3"/>
        <v>0</v>
      </c>
      <c r="P19" s="11">
        <f t="shared" si="3"/>
        <v>0</v>
      </c>
      <c r="Q19" s="11">
        <f t="shared" si="3"/>
        <v>0</v>
      </c>
      <c r="R19" s="11">
        <f t="shared" si="3"/>
        <v>373</v>
      </c>
    </row>
    <row r="20" spans="1:27" s="4" customFormat="1" ht="22.5">
      <c r="A20" s="26" t="s">
        <v>57</v>
      </c>
      <c r="B20" s="35">
        <v>879</v>
      </c>
      <c r="C20" s="35" t="s">
        <v>3</v>
      </c>
      <c r="D20" s="35" t="s">
        <v>5</v>
      </c>
      <c r="E20" s="63">
        <v>8900000110</v>
      </c>
      <c r="F20" s="35" t="s">
        <v>58</v>
      </c>
      <c r="G20" s="59">
        <f>+G21+G23</f>
        <v>2667.2</v>
      </c>
      <c r="H20" s="59">
        <f>+H21+H23</f>
        <v>2667.2</v>
      </c>
      <c r="I20" s="11">
        <f>I21+I22</f>
        <v>4103</v>
      </c>
      <c r="J20" s="11">
        <f>J21+J22</f>
        <v>0</v>
      </c>
      <c r="K20" s="15">
        <f t="shared" si="0"/>
        <v>0</v>
      </c>
      <c r="L20" s="11">
        <f t="shared" ref="L20:R20" si="4">L21+L22</f>
        <v>0</v>
      </c>
      <c r="M20" s="11">
        <f t="shared" si="4"/>
        <v>0</v>
      </c>
      <c r="N20" s="11">
        <f t="shared" si="4"/>
        <v>0</v>
      </c>
      <c r="O20" s="11">
        <f t="shared" si="4"/>
        <v>0</v>
      </c>
      <c r="P20" s="11">
        <f t="shared" si="4"/>
        <v>0</v>
      </c>
      <c r="Q20" s="11">
        <f t="shared" si="4"/>
        <v>0</v>
      </c>
      <c r="R20" s="11">
        <f t="shared" si="4"/>
        <v>373</v>
      </c>
    </row>
    <row r="21" spans="1:27" s="3" customFormat="1">
      <c r="A21" s="26" t="s">
        <v>133</v>
      </c>
      <c r="B21" s="35">
        <v>879</v>
      </c>
      <c r="C21" s="35" t="s">
        <v>3</v>
      </c>
      <c r="D21" s="35" t="s">
        <v>5</v>
      </c>
      <c r="E21" s="63">
        <v>8900000110</v>
      </c>
      <c r="F21" s="35" t="s">
        <v>60</v>
      </c>
      <c r="G21" s="59">
        <v>1875.1</v>
      </c>
      <c r="H21" s="59">
        <v>1875.1</v>
      </c>
      <c r="I21" s="11">
        <v>4103</v>
      </c>
      <c r="J21" s="11"/>
      <c r="K21" s="15">
        <f t="shared" si="0"/>
        <v>0</v>
      </c>
      <c r="L21" s="11"/>
      <c r="M21" s="11"/>
      <c r="N21" s="11"/>
      <c r="O21" s="11"/>
      <c r="P21" s="11"/>
      <c r="Q21" s="11"/>
      <c r="R21" s="11">
        <v>373</v>
      </c>
    </row>
    <row r="22" spans="1:27" ht="22.5" hidden="1">
      <c r="A22" s="26" t="s">
        <v>61</v>
      </c>
      <c r="B22" s="35">
        <v>879</v>
      </c>
      <c r="C22" s="35" t="s">
        <v>3</v>
      </c>
      <c r="D22" s="35" t="s">
        <v>5</v>
      </c>
      <c r="E22" s="35" t="s">
        <v>54</v>
      </c>
      <c r="F22" s="35" t="s">
        <v>62</v>
      </c>
      <c r="G22" s="59">
        <f>H22+I22+J22+O22+P22+Q22</f>
        <v>0</v>
      </c>
      <c r="H22" s="59">
        <f>I22+J22+K22+P22+Q22+R22</f>
        <v>0</v>
      </c>
      <c r="I22" s="11"/>
      <c r="J22" s="11"/>
      <c r="K22" s="15">
        <f t="shared" si="0"/>
        <v>0</v>
      </c>
      <c r="L22" s="11"/>
      <c r="M22" s="11"/>
      <c r="N22" s="11"/>
      <c r="O22" s="11"/>
      <c r="P22" s="11"/>
      <c r="Q22" s="11"/>
      <c r="R22" s="11"/>
    </row>
    <row r="23" spans="1:27">
      <c r="A23" s="26" t="s">
        <v>134</v>
      </c>
      <c r="B23" s="35">
        <v>879</v>
      </c>
      <c r="C23" s="35" t="s">
        <v>3</v>
      </c>
      <c r="D23" s="35" t="s">
        <v>5</v>
      </c>
      <c r="E23" s="63">
        <v>8900000110</v>
      </c>
      <c r="F23" s="35">
        <v>129</v>
      </c>
      <c r="G23" s="59">
        <v>792.1</v>
      </c>
      <c r="H23" s="59">
        <v>792.1</v>
      </c>
      <c r="I23" s="11"/>
      <c r="J23" s="11"/>
      <c r="K23" s="15"/>
      <c r="L23" s="11"/>
      <c r="M23" s="11"/>
      <c r="N23" s="11"/>
      <c r="O23" s="11"/>
      <c r="P23" s="11"/>
      <c r="Q23" s="11"/>
      <c r="R23" s="11"/>
    </row>
    <row r="24" spans="1:27" ht="22.5">
      <c r="A24" s="26" t="s">
        <v>46</v>
      </c>
      <c r="B24" s="35">
        <v>879</v>
      </c>
      <c r="C24" s="35" t="s">
        <v>3</v>
      </c>
      <c r="D24" s="35" t="s">
        <v>5</v>
      </c>
      <c r="E24" s="35" t="s">
        <v>111</v>
      </c>
      <c r="F24" s="35" t="s">
        <v>47</v>
      </c>
      <c r="G24" s="59">
        <f>+G25</f>
        <v>385.1</v>
      </c>
      <c r="H24" s="59">
        <f>+H25</f>
        <v>405.1</v>
      </c>
      <c r="I24" s="11">
        <f>I25</f>
        <v>0</v>
      </c>
      <c r="J24" s="11">
        <f>J25</f>
        <v>0</v>
      </c>
      <c r="K24" s="15">
        <f t="shared" si="0"/>
        <v>322</v>
      </c>
      <c r="L24" s="11">
        <f t="shared" ref="L24:R24" si="5">L25</f>
        <v>322</v>
      </c>
      <c r="M24" s="11">
        <f t="shared" si="5"/>
        <v>0</v>
      </c>
      <c r="N24" s="11">
        <f t="shared" si="5"/>
        <v>0</v>
      </c>
      <c r="O24" s="11">
        <f t="shared" si="5"/>
        <v>0</v>
      </c>
      <c r="P24" s="11">
        <f t="shared" si="5"/>
        <v>2800</v>
      </c>
      <c r="Q24" s="11">
        <f t="shared" si="5"/>
        <v>0</v>
      </c>
      <c r="R24" s="11">
        <f t="shared" si="5"/>
        <v>0</v>
      </c>
    </row>
    <row r="25" spans="1:27" ht="22.5">
      <c r="A25" s="26" t="s">
        <v>48</v>
      </c>
      <c r="B25" s="35">
        <v>879</v>
      </c>
      <c r="C25" s="35" t="s">
        <v>3</v>
      </c>
      <c r="D25" s="35" t="s">
        <v>5</v>
      </c>
      <c r="E25" s="35" t="s">
        <v>111</v>
      </c>
      <c r="F25" s="35" t="s">
        <v>49</v>
      </c>
      <c r="G25" s="56">
        <f>+G27+G28</f>
        <v>385.1</v>
      </c>
      <c r="H25" s="56">
        <f>+H27+H28</f>
        <v>405.1</v>
      </c>
      <c r="I25" s="10">
        <f>+I26+I27</f>
        <v>0</v>
      </c>
      <c r="J25" s="10">
        <f>+J26+J27</f>
        <v>0</v>
      </c>
      <c r="K25" s="15">
        <f t="shared" si="0"/>
        <v>322</v>
      </c>
      <c r="L25" s="10">
        <f t="shared" ref="L25:R25" si="6">+L26+L27</f>
        <v>322</v>
      </c>
      <c r="M25" s="10">
        <f t="shared" si="6"/>
        <v>0</v>
      </c>
      <c r="N25" s="10">
        <f t="shared" si="6"/>
        <v>0</v>
      </c>
      <c r="O25" s="10">
        <f t="shared" si="6"/>
        <v>0</v>
      </c>
      <c r="P25" s="10">
        <f t="shared" si="6"/>
        <v>2800</v>
      </c>
      <c r="Q25" s="10">
        <f t="shared" si="6"/>
        <v>0</v>
      </c>
      <c r="R25" s="10">
        <f t="shared" si="6"/>
        <v>0</v>
      </c>
    </row>
    <row r="26" spans="1:27" ht="22.5" hidden="1">
      <c r="A26" s="26" t="s">
        <v>68</v>
      </c>
      <c r="B26" s="35">
        <v>879</v>
      </c>
      <c r="C26" s="35" t="s">
        <v>3</v>
      </c>
      <c r="D26" s="35" t="s">
        <v>5</v>
      </c>
      <c r="E26" s="35" t="s">
        <v>105</v>
      </c>
      <c r="F26" s="35" t="s">
        <v>69</v>
      </c>
      <c r="G26" s="59">
        <f>H26+I26+J26+O26+P26+Q26</f>
        <v>0</v>
      </c>
      <c r="H26" s="59">
        <f>I26+J26+K26+P26+Q26+R26</f>
        <v>0</v>
      </c>
      <c r="I26" s="11"/>
      <c r="J26" s="11"/>
      <c r="K26" s="15">
        <f t="shared" si="0"/>
        <v>0</v>
      </c>
      <c r="L26" s="11"/>
      <c r="M26" s="11"/>
      <c r="N26" s="11"/>
      <c r="O26" s="11"/>
      <c r="P26" s="11"/>
      <c r="Q26" s="11"/>
      <c r="R26" s="11"/>
    </row>
    <row r="27" spans="1:27" s="4" customFormat="1" ht="22.5">
      <c r="A27" s="26" t="s">
        <v>50</v>
      </c>
      <c r="B27" s="35">
        <v>879</v>
      </c>
      <c r="C27" s="35" t="s">
        <v>3</v>
      </c>
      <c r="D27" s="35" t="s">
        <v>5</v>
      </c>
      <c r="E27" s="35" t="s">
        <v>111</v>
      </c>
      <c r="F27" s="35">
        <v>242</v>
      </c>
      <c r="G27" s="59">
        <v>25</v>
      </c>
      <c r="H27" s="59">
        <v>28.8</v>
      </c>
      <c r="I27" s="11"/>
      <c r="J27" s="11"/>
      <c r="K27" s="15">
        <f t="shared" si="0"/>
        <v>322</v>
      </c>
      <c r="L27" s="11">
        <v>322</v>
      </c>
      <c r="M27" s="11"/>
      <c r="N27" s="11"/>
      <c r="O27" s="11"/>
      <c r="P27" s="11">
        <v>2800</v>
      </c>
      <c r="Q27" s="11"/>
      <c r="R27" s="11"/>
    </row>
    <row r="28" spans="1:27" ht="22.5">
      <c r="A28" s="26" t="s">
        <v>50</v>
      </c>
      <c r="B28" s="35">
        <v>879</v>
      </c>
      <c r="C28" s="35" t="s">
        <v>3</v>
      </c>
      <c r="D28" s="35" t="s">
        <v>5</v>
      </c>
      <c r="E28" s="35" t="s">
        <v>111</v>
      </c>
      <c r="F28" s="35" t="s">
        <v>51</v>
      </c>
      <c r="G28" s="59">
        <f>452.1-92</f>
        <v>360.1</v>
      </c>
      <c r="H28" s="59">
        <v>376.3</v>
      </c>
      <c r="I28" s="11">
        <f>I29</f>
        <v>0</v>
      </c>
      <c r="J28" s="11">
        <f>J29</f>
        <v>0</v>
      </c>
      <c r="K28" s="15">
        <f t="shared" si="0"/>
        <v>0</v>
      </c>
      <c r="L28" s="11">
        <f t="shared" ref="L28:AA29" si="7">L29</f>
        <v>0</v>
      </c>
      <c r="M28" s="11">
        <f t="shared" si="7"/>
        <v>0</v>
      </c>
      <c r="N28" s="11">
        <f t="shared" si="7"/>
        <v>0</v>
      </c>
      <c r="O28" s="11">
        <f t="shared" si="7"/>
        <v>0</v>
      </c>
      <c r="P28" s="11">
        <f t="shared" si="7"/>
        <v>0</v>
      </c>
      <c r="Q28" s="11">
        <f t="shared" si="7"/>
        <v>0</v>
      </c>
      <c r="R28" s="11">
        <f t="shared" si="7"/>
        <v>0</v>
      </c>
    </row>
    <row r="29" spans="1:27" ht="26.25" customHeight="1">
      <c r="A29" s="26" t="s">
        <v>37</v>
      </c>
      <c r="B29" s="35">
        <v>879</v>
      </c>
      <c r="C29" s="35" t="s">
        <v>3</v>
      </c>
      <c r="D29" s="35" t="s">
        <v>5</v>
      </c>
      <c r="E29" s="35" t="s">
        <v>111</v>
      </c>
      <c r="F29" s="35" t="s">
        <v>38</v>
      </c>
      <c r="G29" s="59">
        <f>G32+G31+G30</f>
        <v>92</v>
      </c>
      <c r="H29" s="59">
        <f>H32+H31+H30</f>
        <v>92</v>
      </c>
      <c r="I29" s="59">
        <f>I30</f>
        <v>0</v>
      </c>
      <c r="J29" s="59">
        <f>J30</f>
        <v>0</v>
      </c>
      <c r="K29" s="59">
        <f>K30</f>
        <v>0</v>
      </c>
      <c r="L29" s="59">
        <f t="shared" si="7"/>
        <v>0</v>
      </c>
      <c r="M29" s="59">
        <f t="shared" si="7"/>
        <v>0</v>
      </c>
      <c r="N29" s="59">
        <f t="shared" si="7"/>
        <v>0</v>
      </c>
      <c r="O29" s="59">
        <f t="shared" si="7"/>
        <v>0</v>
      </c>
      <c r="P29" s="59">
        <f t="shared" si="7"/>
        <v>0</v>
      </c>
      <c r="Q29" s="59">
        <f t="shared" si="7"/>
        <v>0</v>
      </c>
      <c r="R29" s="59">
        <f t="shared" si="7"/>
        <v>0</v>
      </c>
      <c r="S29" s="59">
        <f t="shared" si="7"/>
        <v>0</v>
      </c>
      <c r="T29" s="59">
        <f t="shared" si="7"/>
        <v>0</v>
      </c>
      <c r="U29" s="59">
        <f t="shared" si="7"/>
        <v>0</v>
      </c>
      <c r="V29" s="59">
        <f t="shared" si="7"/>
        <v>0</v>
      </c>
      <c r="W29" s="59">
        <f t="shared" si="7"/>
        <v>0</v>
      </c>
      <c r="X29" s="59">
        <f t="shared" si="7"/>
        <v>0</v>
      </c>
      <c r="Y29" s="59">
        <f t="shared" si="7"/>
        <v>0</v>
      </c>
      <c r="Z29" s="59">
        <f t="shared" si="7"/>
        <v>0</v>
      </c>
      <c r="AA29" s="59">
        <f t="shared" si="7"/>
        <v>0</v>
      </c>
    </row>
    <row r="30" spans="1:27" ht="12.75" customHeight="1">
      <c r="A30" s="85" t="s">
        <v>41</v>
      </c>
      <c r="B30" s="35">
        <v>879</v>
      </c>
      <c r="C30" s="74" t="s">
        <v>3</v>
      </c>
      <c r="D30" s="74" t="s">
        <v>5</v>
      </c>
      <c r="E30" s="74" t="s">
        <v>111</v>
      </c>
      <c r="F30" s="74" t="s">
        <v>40</v>
      </c>
      <c r="G30" s="59">
        <v>84</v>
      </c>
      <c r="H30" s="59">
        <v>84</v>
      </c>
      <c r="I30" s="11"/>
      <c r="J30" s="11"/>
      <c r="K30" s="15">
        <f t="shared" si="0"/>
        <v>0</v>
      </c>
      <c r="L30" s="11"/>
      <c r="M30" s="11"/>
      <c r="N30" s="11"/>
      <c r="O30" s="11"/>
      <c r="P30" s="11"/>
      <c r="Q30" s="11"/>
      <c r="R30" s="11"/>
    </row>
    <row r="31" spans="1:27">
      <c r="A31" s="85" t="s">
        <v>43</v>
      </c>
      <c r="B31" s="35">
        <v>879</v>
      </c>
      <c r="C31" s="74" t="s">
        <v>3</v>
      </c>
      <c r="D31" s="74" t="s">
        <v>5</v>
      </c>
      <c r="E31" s="74" t="s">
        <v>111</v>
      </c>
      <c r="F31" s="74" t="s">
        <v>42</v>
      </c>
      <c r="G31" s="59">
        <v>5</v>
      </c>
      <c r="H31" s="59">
        <v>5</v>
      </c>
      <c r="I31" s="10"/>
      <c r="J31" s="10"/>
      <c r="K31" s="15">
        <f t="shared" si="0"/>
        <v>0</v>
      </c>
      <c r="L31" s="10"/>
      <c r="M31" s="10"/>
      <c r="N31" s="10"/>
      <c r="O31" s="10"/>
      <c r="P31" s="10"/>
      <c r="Q31" s="10"/>
      <c r="R31" s="10"/>
    </row>
    <row r="32" spans="1:27">
      <c r="A32" s="85" t="s">
        <v>43</v>
      </c>
      <c r="B32" s="35">
        <v>879</v>
      </c>
      <c r="C32" s="74" t="s">
        <v>3</v>
      </c>
      <c r="D32" s="74" t="s">
        <v>5</v>
      </c>
      <c r="E32" s="74" t="s">
        <v>111</v>
      </c>
      <c r="F32" s="74" t="s">
        <v>44</v>
      </c>
      <c r="G32" s="59">
        <f>+'прил 9'!H32</f>
        <v>3</v>
      </c>
      <c r="H32" s="59">
        <f>+'прил 9'!I32</f>
        <v>3</v>
      </c>
      <c r="I32" s="10"/>
      <c r="J32" s="10"/>
      <c r="K32" s="15"/>
      <c r="L32" s="10"/>
      <c r="M32" s="10"/>
      <c r="N32" s="10"/>
      <c r="O32" s="10"/>
      <c r="P32" s="10"/>
      <c r="Q32" s="10"/>
      <c r="R32" s="10"/>
    </row>
    <row r="33" spans="1:18" ht="0.75" customHeight="1">
      <c r="A33" s="85" t="s">
        <v>139</v>
      </c>
      <c r="B33" s="35"/>
      <c r="C33" s="74" t="s">
        <v>3</v>
      </c>
      <c r="D33" s="74" t="s">
        <v>5</v>
      </c>
      <c r="E33" s="74" t="s">
        <v>111</v>
      </c>
      <c r="F33" s="74">
        <v>853</v>
      </c>
      <c r="G33" s="59"/>
      <c r="H33" s="59"/>
      <c r="I33" s="10"/>
      <c r="J33" s="10"/>
      <c r="K33" s="15"/>
      <c r="L33" s="10"/>
      <c r="M33" s="10"/>
      <c r="N33" s="10"/>
      <c r="O33" s="10"/>
      <c r="P33" s="10"/>
      <c r="Q33" s="10"/>
      <c r="R33" s="10"/>
    </row>
    <row r="34" spans="1:18" ht="22.5">
      <c r="A34" s="41" t="s">
        <v>80</v>
      </c>
      <c r="B34" s="35" t="s">
        <v>3</v>
      </c>
      <c r="C34" s="43" t="s">
        <v>3</v>
      </c>
      <c r="D34" s="43" t="s">
        <v>5</v>
      </c>
      <c r="E34" s="63">
        <v>7850000110</v>
      </c>
      <c r="F34" s="43" t="s">
        <v>45</v>
      </c>
      <c r="G34" s="56">
        <f>G35</f>
        <v>587.6</v>
      </c>
      <c r="H34" s="56">
        <f>H35</f>
        <v>587.6</v>
      </c>
      <c r="I34" s="10"/>
      <c r="J34" s="10"/>
      <c r="K34" s="15"/>
      <c r="L34" s="10"/>
      <c r="M34" s="10"/>
      <c r="N34" s="10"/>
      <c r="O34" s="10"/>
      <c r="P34" s="10"/>
      <c r="Q34" s="10"/>
      <c r="R34" s="10"/>
    </row>
    <row r="35" spans="1:18" ht="45" hidden="1">
      <c r="A35" s="26" t="s">
        <v>55</v>
      </c>
      <c r="B35" s="42" t="s">
        <v>3</v>
      </c>
      <c r="C35" s="35" t="s">
        <v>3</v>
      </c>
      <c r="D35" s="35" t="s">
        <v>5</v>
      </c>
      <c r="E35" s="63">
        <v>7850000110</v>
      </c>
      <c r="F35" s="35" t="s">
        <v>56</v>
      </c>
      <c r="G35" s="59">
        <f>+G36</f>
        <v>587.6</v>
      </c>
      <c r="H35" s="59">
        <f>+H36</f>
        <v>587.6</v>
      </c>
      <c r="I35" s="10"/>
      <c r="J35" s="10"/>
      <c r="K35" s="15"/>
      <c r="L35" s="10"/>
      <c r="M35" s="10"/>
      <c r="N35" s="10"/>
      <c r="O35" s="10"/>
      <c r="P35" s="10"/>
      <c r="Q35" s="10"/>
      <c r="R35" s="10"/>
    </row>
    <row r="36" spans="1:18" ht="22.5">
      <c r="A36" s="26" t="s">
        <v>57</v>
      </c>
      <c r="B36" s="42" t="s">
        <v>3</v>
      </c>
      <c r="C36" s="35" t="s">
        <v>3</v>
      </c>
      <c r="D36" s="35" t="s">
        <v>5</v>
      </c>
      <c r="E36" s="63">
        <v>7850000110</v>
      </c>
      <c r="F36" s="35" t="s">
        <v>58</v>
      </c>
      <c r="G36" s="59">
        <f>+G37+G38</f>
        <v>587.6</v>
      </c>
      <c r="H36" s="59">
        <f>+H37+H38</f>
        <v>587.6</v>
      </c>
      <c r="I36" s="10"/>
      <c r="J36" s="10"/>
      <c r="K36" s="15"/>
      <c r="L36" s="10"/>
      <c r="M36" s="10"/>
      <c r="N36" s="10"/>
      <c r="O36" s="10"/>
      <c r="P36" s="10"/>
      <c r="Q36" s="10"/>
      <c r="R36" s="10"/>
    </row>
    <row r="37" spans="1:18" ht="13.5" customHeight="1">
      <c r="A37" s="26" t="s">
        <v>133</v>
      </c>
      <c r="B37" s="42" t="s">
        <v>3</v>
      </c>
      <c r="C37" s="35" t="s">
        <v>3</v>
      </c>
      <c r="D37" s="35" t="s">
        <v>5</v>
      </c>
      <c r="E37" s="63">
        <v>7850000110</v>
      </c>
      <c r="F37" s="35" t="s">
        <v>60</v>
      </c>
      <c r="G37" s="59">
        <v>457.7</v>
      </c>
      <c r="H37" s="59">
        <v>457.7</v>
      </c>
      <c r="I37" s="10"/>
      <c r="J37" s="10"/>
      <c r="K37" s="15"/>
      <c r="L37" s="10"/>
      <c r="M37" s="10"/>
      <c r="N37" s="10"/>
      <c r="O37" s="10"/>
      <c r="P37" s="10"/>
      <c r="Q37" s="10"/>
      <c r="R37" s="10"/>
    </row>
    <row r="38" spans="1:18" ht="13.5" customHeight="1">
      <c r="A38" s="26" t="s">
        <v>137</v>
      </c>
      <c r="B38" s="42"/>
      <c r="C38" s="42" t="s">
        <v>3</v>
      </c>
      <c r="D38" s="42" t="s">
        <v>5</v>
      </c>
      <c r="E38" s="63">
        <v>7850000110</v>
      </c>
      <c r="F38" s="35">
        <v>129</v>
      </c>
      <c r="G38" s="59">
        <v>129.9</v>
      </c>
      <c r="H38" s="59">
        <v>129.9</v>
      </c>
      <c r="I38" s="10"/>
      <c r="J38" s="10"/>
      <c r="K38" s="15"/>
      <c r="L38" s="10"/>
      <c r="M38" s="10"/>
      <c r="N38" s="10"/>
      <c r="O38" s="10"/>
      <c r="P38" s="10"/>
      <c r="Q38" s="10"/>
      <c r="R38" s="10"/>
    </row>
    <row r="39" spans="1:18">
      <c r="A39" s="41" t="s">
        <v>9</v>
      </c>
      <c r="B39" s="35">
        <v>879</v>
      </c>
      <c r="C39" s="43" t="s">
        <v>3</v>
      </c>
      <c r="D39" s="43" t="s">
        <v>11</v>
      </c>
      <c r="E39" s="43" t="s">
        <v>52</v>
      </c>
      <c r="F39" s="43" t="s">
        <v>45</v>
      </c>
      <c r="G39" s="56">
        <f>+G41</f>
        <v>80</v>
      </c>
      <c r="H39" s="56">
        <f>+H41</f>
        <v>80</v>
      </c>
      <c r="I39" s="10"/>
      <c r="J39" s="10"/>
      <c r="K39" s="15"/>
      <c r="L39" s="10"/>
      <c r="M39" s="10"/>
      <c r="N39" s="10"/>
      <c r="O39" s="10"/>
      <c r="P39" s="10"/>
      <c r="Q39" s="10"/>
      <c r="R39" s="10"/>
    </row>
    <row r="40" spans="1:18" ht="22.5" hidden="1">
      <c r="A40" s="41" t="s">
        <v>104</v>
      </c>
      <c r="B40" s="35">
        <v>879</v>
      </c>
      <c r="C40" s="35" t="s">
        <v>3</v>
      </c>
      <c r="D40" s="35" t="s">
        <v>11</v>
      </c>
      <c r="E40" s="63">
        <v>9700004000</v>
      </c>
      <c r="F40" s="35" t="s">
        <v>45</v>
      </c>
      <c r="G40" s="59">
        <v>80</v>
      </c>
      <c r="H40" s="59">
        <v>81</v>
      </c>
      <c r="I40" s="10"/>
      <c r="J40" s="10"/>
      <c r="K40" s="15"/>
      <c r="L40" s="10"/>
      <c r="M40" s="10"/>
      <c r="N40" s="10"/>
      <c r="O40" s="10"/>
      <c r="P40" s="10"/>
      <c r="Q40" s="10"/>
      <c r="R40" s="10"/>
    </row>
    <row r="41" spans="1:18" ht="22.5" hidden="1">
      <c r="A41" s="26" t="s">
        <v>78</v>
      </c>
      <c r="B41" s="35">
        <v>879</v>
      </c>
      <c r="C41" s="35" t="s">
        <v>3</v>
      </c>
      <c r="D41" s="35" t="s">
        <v>11</v>
      </c>
      <c r="E41" s="63">
        <v>9700004000</v>
      </c>
      <c r="F41" s="42" t="s">
        <v>108</v>
      </c>
      <c r="G41" s="56">
        <f>+G42</f>
        <v>80</v>
      </c>
      <c r="H41" s="56">
        <f>+H42</f>
        <v>80</v>
      </c>
      <c r="I41" s="10"/>
      <c r="J41" s="10"/>
      <c r="K41" s="15"/>
      <c r="L41" s="10"/>
      <c r="M41" s="10"/>
      <c r="N41" s="10"/>
      <c r="O41" s="10"/>
      <c r="P41" s="10"/>
      <c r="Q41" s="10"/>
      <c r="R41" s="10"/>
    </row>
    <row r="42" spans="1:18">
      <c r="A42" s="26" t="s">
        <v>37</v>
      </c>
      <c r="B42" s="35">
        <v>879</v>
      </c>
      <c r="C42" s="35" t="s">
        <v>3</v>
      </c>
      <c r="D42" s="35" t="s">
        <v>11</v>
      </c>
      <c r="E42" s="63">
        <v>9700004000</v>
      </c>
      <c r="F42" s="35">
        <v>800</v>
      </c>
      <c r="G42" s="59">
        <f>+G43</f>
        <v>80</v>
      </c>
      <c r="H42" s="59">
        <f>+H43</f>
        <v>80</v>
      </c>
      <c r="I42" s="11" t="e">
        <f>+I43</f>
        <v>#REF!</v>
      </c>
      <c r="J42" s="11" t="e">
        <f>+J43</f>
        <v>#REF!</v>
      </c>
      <c r="K42" s="15" t="e">
        <f>L42+M42+N42+O42</f>
        <v>#REF!</v>
      </c>
      <c r="L42" s="11" t="e">
        <f t="shared" ref="L42:R42" si="8">+L43</f>
        <v>#REF!</v>
      </c>
      <c r="M42" s="11" t="e">
        <f t="shared" si="8"/>
        <v>#REF!</v>
      </c>
      <c r="N42" s="11" t="e">
        <f t="shared" si="8"/>
        <v>#REF!</v>
      </c>
      <c r="O42" s="11" t="e">
        <f t="shared" si="8"/>
        <v>#REF!</v>
      </c>
      <c r="P42" s="11" t="e">
        <f t="shared" si="8"/>
        <v>#REF!</v>
      </c>
      <c r="Q42" s="11" t="e">
        <f t="shared" si="8"/>
        <v>#REF!</v>
      </c>
      <c r="R42" s="11" t="e">
        <f t="shared" si="8"/>
        <v>#REF!</v>
      </c>
    </row>
    <row r="43" spans="1:18">
      <c r="A43" s="26" t="s">
        <v>70</v>
      </c>
      <c r="B43" s="35">
        <v>879</v>
      </c>
      <c r="C43" s="35" t="s">
        <v>3</v>
      </c>
      <c r="D43" s="35" t="s">
        <v>11</v>
      </c>
      <c r="E43" s="63">
        <v>9700004000</v>
      </c>
      <c r="F43" s="35" t="s">
        <v>71</v>
      </c>
      <c r="G43" s="59">
        <f>+'прил 9'!H41</f>
        <v>80</v>
      </c>
      <c r="H43" s="59">
        <f>+'прил 9'!I41</f>
        <v>80</v>
      </c>
      <c r="I43" s="11" t="e">
        <f>+#REF!</f>
        <v>#REF!</v>
      </c>
      <c r="J43" s="11" t="e">
        <f>+#REF!</f>
        <v>#REF!</v>
      </c>
      <c r="K43" s="15" t="e">
        <f>L43+M43+N43+O43</f>
        <v>#REF!</v>
      </c>
      <c r="L43" s="11" t="e">
        <f>+#REF!</f>
        <v>#REF!</v>
      </c>
      <c r="M43" s="11" t="e">
        <f>+#REF!</f>
        <v>#REF!</v>
      </c>
      <c r="N43" s="11" t="e">
        <f>+#REF!</f>
        <v>#REF!</v>
      </c>
      <c r="O43" s="11" t="e">
        <f>+#REF!</f>
        <v>#REF!</v>
      </c>
      <c r="P43" s="11" t="e">
        <f>+#REF!</f>
        <v>#REF!</v>
      </c>
      <c r="Q43" s="11" t="e">
        <f>+#REF!</f>
        <v>#REF!</v>
      </c>
      <c r="R43" s="11" t="e">
        <f>+#REF!</f>
        <v>#REF!</v>
      </c>
    </row>
    <row r="44" spans="1:18" s="156" customFormat="1">
      <c r="A44" s="150" t="s">
        <v>106</v>
      </c>
      <c r="B44" s="152"/>
      <c r="C44" s="152" t="s">
        <v>3</v>
      </c>
      <c r="D44" s="152" t="s">
        <v>34</v>
      </c>
      <c r="E44" s="152">
        <v>9700076050</v>
      </c>
      <c r="F44" s="152"/>
      <c r="G44" s="157">
        <f t="shared" ref="G44:H46" si="9">G45</f>
        <v>1</v>
      </c>
      <c r="H44" s="157">
        <f t="shared" si="9"/>
        <v>0.9</v>
      </c>
      <c r="I44" s="158"/>
      <c r="J44" s="158"/>
      <c r="K44" s="155"/>
      <c r="L44" s="158"/>
      <c r="M44" s="158"/>
      <c r="N44" s="158"/>
      <c r="O44" s="158"/>
      <c r="P44" s="158"/>
      <c r="Q44" s="158"/>
      <c r="R44" s="158"/>
    </row>
    <row r="45" spans="1:18" ht="22.5" hidden="1">
      <c r="A45" s="26" t="s">
        <v>46</v>
      </c>
      <c r="B45" s="35"/>
      <c r="C45" s="35" t="s">
        <v>3</v>
      </c>
      <c r="D45" s="35" t="s">
        <v>34</v>
      </c>
      <c r="E45" s="35">
        <v>9700076050</v>
      </c>
      <c r="F45" s="35">
        <v>200</v>
      </c>
      <c r="G45" s="60">
        <f t="shared" si="9"/>
        <v>1</v>
      </c>
      <c r="H45" s="60">
        <f t="shared" si="9"/>
        <v>0.9</v>
      </c>
      <c r="I45" s="12"/>
      <c r="J45" s="12"/>
      <c r="K45" s="15"/>
      <c r="L45" s="12"/>
      <c r="M45" s="12"/>
      <c r="N45" s="12"/>
      <c r="O45" s="12"/>
      <c r="P45" s="12"/>
      <c r="Q45" s="12"/>
      <c r="R45" s="12"/>
    </row>
    <row r="46" spans="1:18" ht="22.5" hidden="1">
      <c r="A46" s="26" t="s">
        <v>48</v>
      </c>
      <c r="B46" s="35"/>
      <c r="C46" s="35" t="s">
        <v>3</v>
      </c>
      <c r="D46" s="35" t="s">
        <v>34</v>
      </c>
      <c r="E46" s="35">
        <v>9700076050</v>
      </c>
      <c r="F46" s="35">
        <v>240</v>
      </c>
      <c r="G46" s="60">
        <f t="shared" si="9"/>
        <v>1</v>
      </c>
      <c r="H46" s="60">
        <f t="shared" si="9"/>
        <v>0.9</v>
      </c>
      <c r="I46" s="12"/>
      <c r="J46" s="12"/>
      <c r="K46" s="15"/>
      <c r="L46" s="12"/>
      <c r="M46" s="12"/>
      <c r="N46" s="12"/>
      <c r="O46" s="12"/>
      <c r="P46" s="12"/>
      <c r="Q46" s="12"/>
      <c r="R46" s="12"/>
    </row>
    <row r="47" spans="1:18" ht="22.5">
      <c r="A47" s="26" t="s">
        <v>50</v>
      </c>
      <c r="B47" s="35"/>
      <c r="C47" s="35" t="s">
        <v>3</v>
      </c>
      <c r="D47" s="35" t="s">
        <v>34</v>
      </c>
      <c r="E47" s="35">
        <v>9700076050</v>
      </c>
      <c r="F47" s="35">
        <v>244</v>
      </c>
      <c r="G47" s="60">
        <v>1</v>
      </c>
      <c r="H47" s="60">
        <v>0.9</v>
      </c>
      <c r="I47" s="12"/>
      <c r="J47" s="12"/>
      <c r="K47" s="15"/>
      <c r="L47" s="12"/>
      <c r="M47" s="12"/>
      <c r="N47" s="12"/>
      <c r="O47" s="12"/>
      <c r="P47" s="12"/>
      <c r="Q47" s="12"/>
      <c r="R47" s="12"/>
    </row>
    <row r="48" spans="1:18" hidden="1">
      <c r="A48" s="41" t="s">
        <v>64</v>
      </c>
      <c r="B48" s="35">
        <v>878</v>
      </c>
      <c r="C48" s="43" t="s">
        <v>12</v>
      </c>
      <c r="D48" s="43" t="s">
        <v>63</v>
      </c>
      <c r="E48" s="43" t="s">
        <v>52</v>
      </c>
      <c r="F48" s="43" t="s">
        <v>45</v>
      </c>
      <c r="G48" s="56">
        <f t="shared" ref="G48:H52" si="10">+G49</f>
        <v>141.19999999999999</v>
      </c>
      <c r="H48" s="56">
        <f t="shared" si="10"/>
        <v>140.4</v>
      </c>
      <c r="I48" s="12"/>
      <c r="J48" s="12"/>
      <c r="K48" s="15"/>
      <c r="L48" s="12"/>
      <c r="M48" s="12"/>
      <c r="N48" s="12"/>
      <c r="O48" s="12"/>
      <c r="P48" s="12"/>
      <c r="Q48" s="12"/>
      <c r="R48" s="12"/>
    </row>
    <row r="49" spans="1:18" s="156" customFormat="1">
      <c r="A49" s="159" t="s">
        <v>65</v>
      </c>
      <c r="B49" s="151">
        <v>878</v>
      </c>
      <c r="C49" s="151" t="s">
        <v>12</v>
      </c>
      <c r="D49" s="151" t="s">
        <v>4</v>
      </c>
      <c r="E49" s="151" t="s">
        <v>52</v>
      </c>
      <c r="F49" s="151" t="s">
        <v>45</v>
      </c>
      <c r="G49" s="160">
        <f t="shared" si="10"/>
        <v>141.19999999999999</v>
      </c>
      <c r="H49" s="160">
        <f t="shared" si="10"/>
        <v>140.4</v>
      </c>
      <c r="I49" s="158"/>
      <c r="J49" s="158"/>
      <c r="K49" s="155"/>
      <c r="L49" s="158"/>
      <c r="M49" s="158"/>
      <c r="N49" s="158"/>
      <c r="O49" s="158"/>
      <c r="P49" s="158"/>
      <c r="Q49" s="158"/>
      <c r="R49" s="158"/>
    </row>
    <row r="50" spans="1:18" hidden="1">
      <c r="A50" s="26" t="s">
        <v>24</v>
      </c>
      <c r="B50" s="35">
        <v>878</v>
      </c>
      <c r="C50" s="35" t="s">
        <v>12</v>
      </c>
      <c r="D50" s="35" t="s">
        <v>4</v>
      </c>
      <c r="E50" s="63">
        <v>9990051180</v>
      </c>
      <c r="F50" s="35" t="s">
        <v>45</v>
      </c>
      <c r="G50" s="59">
        <f t="shared" si="10"/>
        <v>141.19999999999999</v>
      </c>
      <c r="H50" s="59">
        <f t="shared" si="10"/>
        <v>140.4</v>
      </c>
      <c r="I50" s="12"/>
      <c r="J50" s="12"/>
      <c r="K50" s="15"/>
      <c r="L50" s="12"/>
      <c r="M50" s="12"/>
      <c r="N50" s="12"/>
      <c r="O50" s="12"/>
      <c r="P50" s="12"/>
      <c r="Q50" s="12"/>
      <c r="R50" s="12"/>
    </row>
    <row r="51" spans="1:18" ht="20.25" hidden="1" customHeight="1">
      <c r="A51" s="26" t="s">
        <v>25</v>
      </c>
      <c r="B51" s="35">
        <v>878</v>
      </c>
      <c r="C51" s="35" t="s">
        <v>12</v>
      </c>
      <c r="D51" s="35" t="s">
        <v>4</v>
      </c>
      <c r="E51" s="63">
        <v>9990051180</v>
      </c>
      <c r="F51" s="35" t="s">
        <v>45</v>
      </c>
      <c r="G51" s="59">
        <f t="shared" si="10"/>
        <v>141.19999999999999</v>
      </c>
      <c r="H51" s="59">
        <f t="shared" si="10"/>
        <v>140.4</v>
      </c>
      <c r="I51" s="11" t="e">
        <f>+I52</f>
        <v>#REF!</v>
      </c>
      <c r="J51" s="11" t="e">
        <f>+J52</f>
        <v>#REF!</v>
      </c>
      <c r="K51" s="15" t="e">
        <f>L51+M51+N51+O51</f>
        <v>#REF!</v>
      </c>
      <c r="L51" s="11" t="e">
        <f t="shared" ref="L51:R52" si="11">+L52</f>
        <v>#REF!</v>
      </c>
      <c r="M51" s="11" t="e">
        <f t="shared" si="11"/>
        <v>#REF!</v>
      </c>
      <c r="N51" s="11" t="e">
        <f t="shared" si="11"/>
        <v>#REF!</v>
      </c>
      <c r="O51" s="11" t="e">
        <f t="shared" si="11"/>
        <v>#REF!</v>
      </c>
      <c r="P51" s="11" t="e">
        <f t="shared" si="11"/>
        <v>#REF!</v>
      </c>
      <c r="Q51" s="11" t="e">
        <f t="shared" si="11"/>
        <v>#REF!</v>
      </c>
      <c r="R51" s="11" t="e">
        <f t="shared" si="11"/>
        <v>#REF!</v>
      </c>
    </row>
    <row r="52" spans="1:18">
      <c r="A52" s="26" t="s">
        <v>21</v>
      </c>
      <c r="B52" s="35">
        <v>878</v>
      </c>
      <c r="C52" s="35" t="s">
        <v>12</v>
      </c>
      <c r="D52" s="35" t="s">
        <v>4</v>
      </c>
      <c r="E52" s="63">
        <v>9990051180</v>
      </c>
      <c r="F52" s="35">
        <v>100</v>
      </c>
      <c r="G52" s="59">
        <f t="shared" si="10"/>
        <v>141.19999999999999</v>
      </c>
      <c r="H52" s="59">
        <f t="shared" si="10"/>
        <v>140.4</v>
      </c>
      <c r="I52" s="11" t="e">
        <f>+I53</f>
        <v>#REF!</v>
      </c>
      <c r="J52" s="11" t="e">
        <f>+J53</f>
        <v>#REF!</v>
      </c>
      <c r="K52" s="15" t="e">
        <f>L52+M52+N52+O52</f>
        <v>#REF!</v>
      </c>
      <c r="L52" s="11" t="e">
        <f t="shared" si="11"/>
        <v>#REF!</v>
      </c>
      <c r="M52" s="11" t="e">
        <f t="shared" si="11"/>
        <v>#REF!</v>
      </c>
      <c r="N52" s="11" t="e">
        <f t="shared" si="11"/>
        <v>#REF!</v>
      </c>
      <c r="O52" s="11" t="e">
        <f t="shared" si="11"/>
        <v>#REF!</v>
      </c>
      <c r="P52" s="11" t="e">
        <f t="shared" si="11"/>
        <v>#REF!</v>
      </c>
      <c r="Q52" s="11" t="e">
        <f t="shared" si="11"/>
        <v>#REF!</v>
      </c>
      <c r="R52" s="11" t="e">
        <f t="shared" si="11"/>
        <v>#REF!</v>
      </c>
    </row>
    <row r="53" spans="1:18" hidden="1">
      <c r="A53" s="26" t="s">
        <v>66</v>
      </c>
      <c r="B53" s="35">
        <v>878</v>
      </c>
      <c r="C53" s="35" t="s">
        <v>12</v>
      </c>
      <c r="D53" s="35" t="s">
        <v>4</v>
      </c>
      <c r="E53" s="63">
        <v>9990051180</v>
      </c>
      <c r="F53" s="35">
        <v>121</v>
      </c>
      <c r="G53" s="59">
        <v>141.19999999999999</v>
      </c>
      <c r="H53" s="59">
        <v>140.4</v>
      </c>
      <c r="I53" s="11" t="e">
        <f>+I62</f>
        <v>#REF!</v>
      </c>
      <c r="J53" s="11" t="e">
        <f>+J62</f>
        <v>#REF!</v>
      </c>
      <c r="K53" s="15" t="e">
        <f>L53+M53+N53+O53</f>
        <v>#REF!</v>
      </c>
      <c r="L53" s="11" t="e">
        <f t="shared" ref="L53:R53" si="12">+L62</f>
        <v>#REF!</v>
      </c>
      <c r="M53" s="11" t="e">
        <f t="shared" si="12"/>
        <v>#REF!</v>
      </c>
      <c r="N53" s="11" t="e">
        <f t="shared" si="12"/>
        <v>#REF!</v>
      </c>
      <c r="O53" s="11" t="e">
        <f t="shared" si="12"/>
        <v>#REF!</v>
      </c>
      <c r="P53" s="11" t="e">
        <f t="shared" si="12"/>
        <v>#REF!</v>
      </c>
      <c r="Q53" s="11" t="e">
        <f t="shared" si="12"/>
        <v>#REF!</v>
      </c>
      <c r="R53" s="11" t="e">
        <f t="shared" si="12"/>
        <v>#REF!</v>
      </c>
    </row>
    <row r="54" spans="1:18" ht="22.5" hidden="1">
      <c r="A54" s="36" t="s">
        <v>83</v>
      </c>
      <c r="B54" s="35"/>
      <c r="C54" s="37" t="s">
        <v>4</v>
      </c>
      <c r="D54" s="37" t="s">
        <v>63</v>
      </c>
      <c r="E54" s="37" t="s">
        <v>52</v>
      </c>
      <c r="F54" s="37" t="s">
        <v>45</v>
      </c>
      <c r="G54" s="58">
        <f>G55</f>
        <v>0</v>
      </c>
      <c r="H54" s="58">
        <f>H55</f>
        <v>0</v>
      </c>
      <c r="I54" s="11"/>
      <c r="J54" s="11"/>
      <c r="K54" s="15"/>
      <c r="L54" s="11"/>
      <c r="M54" s="11"/>
      <c r="N54" s="11"/>
      <c r="O54" s="11"/>
      <c r="P54" s="11"/>
      <c r="Q54" s="11"/>
      <c r="R54" s="11"/>
    </row>
    <row r="55" spans="1:18" hidden="1">
      <c r="A55" s="41" t="s">
        <v>118</v>
      </c>
      <c r="B55" s="47" t="s">
        <v>22</v>
      </c>
      <c r="C55" s="44" t="s">
        <v>4</v>
      </c>
      <c r="D55" s="43"/>
      <c r="E55" s="43"/>
      <c r="F55" s="43"/>
      <c r="G55" s="56">
        <f>G56</f>
        <v>0</v>
      </c>
      <c r="H55" s="56">
        <f>H56</f>
        <v>0</v>
      </c>
      <c r="I55" s="11"/>
      <c r="J55" s="11"/>
      <c r="K55" s="15"/>
      <c r="L55" s="11"/>
      <c r="M55" s="11"/>
      <c r="N55" s="11"/>
      <c r="O55" s="11"/>
      <c r="P55" s="11"/>
      <c r="Q55" s="11"/>
      <c r="R55" s="11"/>
    </row>
    <row r="56" spans="1:18" ht="12" hidden="1" customHeight="1">
      <c r="A56" s="26" t="s">
        <v>117</v>
      </c>
      <c r="B56" s="47" t="s">
        <v>22</v>
      </c>
      <c r="C56" s="42" t="s">
        <v>4</v>
      </c>
      <c r="D56" s="35">
        <v>10</v>
      </c>
      <c r="E56" s="35"/>
      <c r="F56" s="35"/>
      <c r="G56" s="59">
        <v>0</v>
      </c>
      <c r="H56" s="59">
        <v>0</v>
      </c>
      <c r="I56" s="11"/>
      <c r="J56" s="11"/>
      <c r="K56" s="15"/>
      <c r="L56" s="11"/>
      <c r="M56" s="11"/>
      <c r="N56" s="11"/>
      <c r="O56" s="11"/>
      <c r="P56" s="11"/>
      <c r="Q56" s="11"/>
      <c r="R56" s="11"/>
    </row>
    <row r="57" spans="1:18" ht="22.5" hidden="1">
      <c r="A57" s="26" t="s">
        <v>46</v>
      </c>
      <c r="B57" s="47" t="s">
        <v>22</v>
      </c>
      <c r="C57" s="42" t="s">
        <v>4</v>
      </c>
      <c r="D57" s="35">
        <v>10</v>
      </c>
      <c r="E57" s="47"/>
      <c r="F57" s="47"/>
      <c r="G57" s="59">
        <f>+G58</f>
        <v>0</v>
      </c>
      <c r="H57" s="59">
        <v>0</v>
      </c>
      <c r="I57" s="11"/>
      <c r="J57" s="11"/>
      <c r="K57" s="15"/>
      <c r="L57" s="11"/>
      <c r="M57" s="11"/>
      <c r="N57" s="11"/>
      <c r="O57" s="11"/>
      <c r="P57" s="11"/>
      <c r="Q57" s="11"/>
      <c r="R57" s="11"/>
    </row>
    <row r="58" spans="1:18" ht="22.5" hidden="1">
      <c r="A58" s="26" t="s">
        <v>48</v>
      </c>
      <c r="B58" s="47" t="s">
        <v>22</v>
      </c>
      <c r="C58" s="42" t="s">
        <v>4</v>
      </c>
      <c r="D58" s="35">
        <v>10</v>
      </c>
      <c r="E58" s="42"/>
      <c r="F58" s="47"/>
      <c r="G58" s="59">
        <v>0</v>
      </c>
      <c r="H58" s="59">
        <v>0</v>
      </c>
      <c r="I58" s="11"/>
      <c r="J58" s="11"/>
      <c r="K58" s="15"/>
      <c r="L58" s="11"/>
      <c r="M58" s="11"/>
      <c r="N58" s="11"/>
      <c r="O58" s="11"/>
      <c r="P58" s="11"/>
      <c r="Q58" s="11"/>
      <c r="R58" s="11"/>
    </row>
    <row r="59" spans="1:18" ht="22.5" hidden="1">
      <c r="A59" s="26" t="s">
        <v>50</v>
      </c>
      <c r="B59" s="39" t="s">
        <v>22</v>
      </c>
      <c r="C59" s="42" t="s">
        <v>4</v>
      </c>
      <c r="D59" s="35">
        <v>10</v>
      </c>
      <c r="E59" s="42"/>
      <c r="F59" s="35"/>
      <c r="G59" s="59">
        <v>0</v>
      </c>
      <c r="H59" s="59">
        <v>0</v>
      </c>
      <c r="I59" s="11"/>
      <c r="J59" s="11"/>
      <c r="K59" s="15"/>
      <c r="L59" s="11"/>
      <c r="M59" s="11"/>
      <c r="N59" s="11"/>
      <c r="O59" s="11"/>
      <c r="P59" s="11"/>
      <c r="Q59" s="11"/>
      <c r="R59" s="11"/>
    </row>
    <row r="60" spans="1:18">
      <c r="A60" s="86" t="s">
        <v>107</v>
      </c>
      <c r="B60" s="35"/>
      <c r="C60" s="89" t="s">
        <v>10</v>
      </c>
      <c r="D60" s="89" t="s">
        <v>4</v>
      </c>
      <c r="E60" s="89" t="s">
        <v>119</v>
      </c>
      <c r="F60" s="75"/>
      <c r="G60" s="90">
        <f>+G61</f>
        <v>42</v>
      </c>
      <c r="H60" s="90">
        <f>+H61</f>
        <v>45</v>
      </c>
      <c r="I60" s="11"/>
      <c r="J60" s="11"/>
      <c r="K60" s="15"/>
      <c r="L60" s="11"/>
      <c r="M60" s="11"/>
      <c r="N60" s="11"/>
      <c r="O60" s="11"/>
      <c r="P60" s="11"/>
      <c r="Q60" s="11"/>
      <c r="R60" s="11"/>
    </row>
    <row r="61" spans="1:18" ht="24" hidden="1">
      <c r="A61" s="85" t="s">
        <v>120</v>
      </c>
      <c r="B61" s="35"/>
      <c r="C61" s="84" t="s">
        <v>10</v>
      </c>
      <c r="D61" s="84" t="s">
        <v>4</v>
      </c>
      <c r="E61" s="84" t="s">
        <v>119</v>
      </c>
      <c r="F61" s="84" t="s">
        <v>108</v>
      </c>
      <c r="G61" s="79">
        <f>+G62</f>
        <v>42</v>
      </c>
      <c r="H61" s="79">
        <f>+H62</f>
        <v>45</v>
      </c>
      <c r="I61" s="11"/>
      <c r="J61" s="11"/>
      <c r="K61" s="15"/>
      <c r="L61" s="11"/>
      <c r="M61" s="11"/>
      <c r="N61" s="11"/>
      <c r="O61" s="11"/>
      <c r="P61" s="11"/>
      <c r="Q61" s="11"/>
      <c r="R61" s="11"/>
    </row>
    <row r="62" spans="1:18" ht="24">
      <c r="A62" s="85" t="s">
        <v>46</v>
      </c>
      <c r="B62" s="35"/>
      <c r="C62" s="84" t="s">
        <v>10</v>
      </c>
      <c r="D62" s="84" t="s">
        <v>4</v>
      </c>
      <c r="E62" s="84" t="s">
        <v>119</v>
      </c>
      <c r="F62" s="74">
        <v>200</v>
      </c>
      <c r="G62" s="79">
        <v>42</v>
      </c>
      <c r="H62" s="79">
        <v>45</v>
      </c>
      <c r="I62" s="11" t="e">
        <f>+#REF!</f>
        <v>#REF!</v>
      </c>
      <c r="J62" s="11" t="e">
        <f>+#REF!</f>
        <v>#REF!</v>
      </c>
      <c r="K62" s="15" t="e">
        <f>L62+M62+N62+O62</f>
        <v>#REF!</v>
      </c>
      <c r="L62" s="11" t="e">
        <f>+#REF!</f>
        <v>#REF!</v>
      </c>
      <c r="M62" s="11" t="e">
        <f>+#REF!</f>
        <v>#REF!</v>
      </c>
      <c r="N62" s="11" t="e">
        <f>+#REF!</f>
        <v>#REF!</v>
      </c>
      <c r="O62" s="11" t="e">
        <f>+#REF!</f>
        <v>#REF!</v>
      </c>
      <c r="P62" s="11" t="e">
        <f>+#REF!</f>
        <v>#REF!</v>
      </c>
      <c r="Q62" s="11" t="e">
        <f>+#REF!</f>
        <v>#REF!</v>
      </c>
      <c r="R62" s="11" t="e">
        <f>+#REF!</f>
        <v>#REF!</v>
      </c>
    </row>
    <row r="63" spans="1:18">
      <c r="A63" s="48"/>
      <c r="B63" s="49"/>
      <c r="C63" s="50"/>
      <c r="D63" s="50"/>
      <c r="E63" s="50"/>
      <c r="F63" s="50"/>
      <c r="G63" s="50"/>
      <c r="H63" s="51"/>
      <c r="I63" s="11"/>
      <c r="J63" s="11"/>
      <c r="K63" s="15"/>
      <c r="L63" s="11"/>
      <c r="M63" s="11"/>
      <c r="N63" s="11"/>
      <c r="O63" s="11"/>
      <c r="P63" s="11"/>
      <c r="Q63" s="11"/>
      <c r="R63" s="11"/>
    </row>
    <row r="64" spans="1:18">
      <c r="A64" s="48"/>
      <c r="B64" s="49"/>
      <c r="C64" s="50"/>
      <c r="D64" s="50"/>
      <c r="E64" s="50"/>
      <c r="F64" s="50"/>
      <c r="G64" s="50"/>
      <c r="H64" s="51"/>
      <c r="I64" s="11"/>
      <c r="J64" s="11"/>
      <c r="K64" s="15"/>
      <c r="L64" s="11"/>
      <c r="M64" s="11"/>
      <c r="N64" s="11"/>
      <c r="O64" s="11"/>
      <c r="P64" s="11"/>
      <c r="Q64" s="11"/>
      <c r="R64" s="11"/>
    </row>
    <row r="65" spans="1:18">
      <c r="A65" s="48"/>
      <c r="B65" s="49"/>
      <c r="C65" s="50"/>
      <c r="D65" s="50"/>
      <c r="E65" s="50"/>
      <c r="F65" s="50"/>
      <c r="G65" s="50"/>
      <c r="H65" s="51"/>
      <c r="I65" s="11"/>
      <c r="J65" s="11"/>
      <c r="K65" s="15"/>
      <c r="L65" s="11"/>
      <c r="M65" s="11"/>
      <c r="N65" s="11"/>
      <c r="O65" s="11"/>
      <c r="P65" s="11"/>
      <c r="Q65" s="11"/>
      <c r="R65" s="11"/>
    </row>
    <row r="66" spans="1:18">
      <c r="A66" s="48"/>
      <c r="B66" s="49"/>
      <c r="C66" s="50"/>
      <c r="D66" s="50"/>
      <c r="E66" s="50"/>
      <c r="F66" s="50"/>
      <c r="G66" s="50"/>
      <c r="H66" s="51"/>
      <c r="I66" s="11"/>
      <c r="J66" s="11"/>
      <c r="K66" s="15"/>
      <c r="L66" s="11"/>
      <c r="M66" s="11"/>
      <c r="N66" s="11"/>
      <c r="O66" s="11"/>
      <c r="P66" s="11"/>
      <c r="Q66" s="11"/>
      <c r="R66" s="11"/>
    </row>
    <row r="67" spans="1:18">
      <c r="A67" s="48"/>
      <c r="B67" s="49"/>
      <c r="C67" s="50"/>
      <c r="D67" s="50"/>
      <c r="E67" s="50"/>
      <c r="F67" s="50"/>
      <c r="G67" s="50"/>
      <c r="H67" s="51"/>
      <c r="I67" s="11"/>
      <c r="J67" s="11"/>
      <c r="K67" s="15"/>
      <c r="L67" s="11"/>
      <c r="M67" s="11"/>
      <c r="N67" s="11"/>
      <c r="O67" s="11"/>
      <c r="P67" s="11"/>
      <c r="Q67" s="11"/>
      <c r="R67" s="11"/>
    </row>
    <row r="68" spans="1:18">
      <c r="A68" s="48"/>
      <c r="B68" s="49"/>
      <c r="C68" s="50"/>
      <c r="D68" s="50"/>
      <c r="E68" s="50"/>
      <c r="F68" s="50"/>
      <c r="G68" s="50"/>
      <c r="H68" s="51"/>
      <c r="I68" s="11"/>
      <c r="J68" s="11"/>
      <c r="K68" s="15"/>
      <c r="L68" s="11"/>
      <c r="M68" s="11"/>
      <c r="N68" s="11"/>
      <c r="O68" s="11"/>
      <c r="P68" s="11"/>
      <c r="Q68" s="11"/>
      <c r="R68" s="11"/>
    </row>
    <row r="69" spans="1:18">
      <c r="A69" s="48"/>
      <c r="B69" s="49"/>
      <c r="C69" s="50"/>
      <c r="D69" s="50"/>
      <c r="E69" s="50"/>
      <c r="F69" s="50"/>
      <c r="G69" s="50"/>
      <c r="H69" s="51"/>
      <c r="I69" s="11"/>
      <c r="J69" s="11"/>
      <c r="K69" s="15"/>
      <c r="L69" s="11"/>
      <c r="M69" s="11"/>
      <c r="N69" s="11"/>
      <c r="O69" s="11"/>
      <c r="P69" s="11"/>
      <c r="Q69" s="11"/>
      <c r="R69" s="11"/>
    </row>
    <row r="70" spans="1:18">
      <c r="A70" s="48"/>
      <c r="B70" s="49"/>
      <c r="C70" s="50"/>
      <c r="D70" s="50"/>
      <c r="E70" s="50"/>
      <c r="F70" s="50"/>
      <c r="G70" s="50"/>
      <c r="H70" s="51"/>
      <c r="I70" s="11"/>
      <c r="J70" s="11"/>
      <c r="K70" s="15"/>
      <c r="L70" s="11"/>
      <c r="M70" s="11"/>
      <c r="N70" s="11"/>
      <c r="O70" s="11"/>
      <c r="P70" s="11"/>
      <c r="Q70" s="11"/>
      <c r="R70" s="11"/>
    </row>
    <row r="71" spans="1:18">
      <c r="A71" s="48"/>
      <c r="B71" s="49"/>
      <c r="C71" s="50"/>
      <c r="D71" s="50"/>
      <c r="E71" s="50"/>
      <c r="F71" s="50"/>
      <c r="G71" s="50"/>
      <c r="H71" s="51"/>
      <c r="I71" s="11"/>
      <c r="J71" s="11"/>
      <c r="K71" s="15"/>
      <c r="L71" s="11"/>
      <c r="M71" s="11"/>
      <c r="N71" s="11"/>
      <c r="O71" s="11"/>
      <c r="P71" s="11"/>
      <c r="Q71" s="11"/>
      <c r="R71" s="11"/>
    </row>
    <row r="72" spans="1:18">
      <c r="A72" s="48"/>
      <c r="B72" s="49"/>
      <c r="C72" s="50"/>
      <c r="D72" s="50"/>
      <c r="E72" s="50"/>
      <c r="F72" s="50"/>
      <c r="G72" s="50"/>
      <c r="H72" s="51"/>
      <c r="I72" s="11"/>
      <c r="J72" s="11"/>
      <c r="K72" s="15"/>
      <c r="L72" s="11"/>
      <c r="M72" s="11"/>
      <c r="N72" s="11"/>
      <c r="O72" s="11"/>
      <c r="P72" s="11"/>
      <c r="Q72" s="11"/>
      <c r="R72" s="11"/>
    </row>
    <row r="73" spans="1:18">
      <c r="A73" s="48"/>
      <c r="B73" s="49"/>
      <c r="C73" s="50"/>
      <c r="D73" s="50"/>
      <c r="E73" s="50"/>
      <c r="F73" s="50"/>
      <c r="G73" s="50"/>
      <c r="H73" s="51"/>
      <c r="I73" s="11"/>
      <c r="J73" s="11"/>
      <c r="K73" s="15"/>
      <c r="L73" s="11"/>
      <c r="M73" s="11"/>
      <c r="N73" s="11"/>
      <c r="O73" s="11"/>
      <c r="P73" s="11"/>
      <c r="Q73" s="11"/>
      <c r="R73" s="11"/>
    </row>
    <row r="74" spans="1:18">
      <c r="A74" s="48"/>
      <c r="B74" s="49"/>
      <c r="C74" s="50"/>
      <c r="D74" s="50"/>
      <c r="E74" s="50"/>
      <c r="F74" s="50"/>
      <c r="G74" s="50"/>
      <c r="H74" s="51"/>
      <c r="I74" s="11"/>
      <c r="J74" s="11"/>
      <c r="K74" s="15"/>
      <c r="L74" s="11"/>
      <c r="M74" s="11"/>
      <c r="N74" s="11"/>
      <c r="O74" s="11"/>
      <c r="P74" s="11"/>
      <c r="Q74" s="11"/>
      <c r="R74" s="11"/>
    </row>
    <row r="75" spans="1:18">
      <c r="A75" s="48"/>
      <c r="B75" s="50"/>
      <c r="C75" s="50"/>
      <c r="D75" s="50"/>
      <c r="E75" s="50"/>
      <c r="F75" s="50"/>
      <c r="G75" s="50"/>
      <c r="H75" s="51"/>
      <c r="I75" s="11"/>
      <c r="J75" s="11"/>
      <c r="K75" s="15"/>
      <c r="L75" s="11"/>
      <c r="M75" s="11"/>
      <c r="N75" s="11"/>
      <c r="O75" s="11"/>
      <c r="P75" s="11"/>
      <c r="Q75" s="11"/>
      <c r="R75" s="11"/>
    </row>
    <row r="76" spans="1:18">
      <c r="A76" s="48"/>
      <c r="B76" s="50"/>
      <c r="C76" s="50"/>
      <c r="D76" s="50"/>
      <c r="E76" s="50"/>
      <c r="F76" s="50"/>
      <c r="G76" s="50"/>
      <c r="H76" s="51"/>
      <c r="I76" s="11"/>
      <c r="J76" s="11"/>
      <c r="K76" s="15"/>
      <c r="L76" s="11"/>
      <c r="M76" s="11"/>
      <c r="N76" s="11"/>
      <c r="O76" s="11"/>
      <c r="P76" s="11"/>
      <c r="Q76" s="11"/>
      <c r="R76" s="11"/>
    </row>
    <row r="77" spans="1:18">
      <c r="A77" s="48"/>
      <c r="B77" s="49"/>
      <c r="C77" s="50"/>
      <c r="D77" s="50"/>
      <c r="E77" s="50"/>
      <c r="F77" s="50"/>
      <c r="G77" s="50"/>
      <c r="H77" s="51"/>
      <c r="I77" s="11"/>
      <c r="J77" s="11"/>
      <c r="K77" s="15"/>
      <c r="L77" s="11"/>
      <c r="M77" s="11"/>
      <c r="N77" s="11"/>
      <c r="O77" s="11"/>
      <c r="P77" s="11"/>
      <c r="Q77" s="11"/>
      <c r="R77" s="11"/>
    </row>
    <row r="78" spans="1:18">
      <c r="A78" s="48"/>
      <c r="B78" s="50"/>
      <c r="C78" s="50"/>
      <c r="D78" s="50"/>
      <c r="E78" s="50"/>
      <c r="F78" s="50"/>
      <c r="G78" s="50"/>
      <c r="H78" s="51"/>
      <c r="I78" s="11"/>
      <c r="J78" s="11"/>
      <c r="K78" s="15"/>
      <c r="L78" s="11"/>
      <c r="M78" s="11"/>
      <c r="N78" s="11"/>
      <c r="O78" s="11"/>
      <c r="P78" s="11"/>
      <c r="Q78" s="11"/>
      <c r="R78" s="11"/>
    </row>
    <row r="79" spans="1:18">
      <c r="A79" s="48"/>
      <c r="B79" s="50"/>
      <c r="C79" s="50"/>
      <c r="D79" s="50"/>
      <c r="E79" s="50"/>
      <c r="F79" s="50"/>
      <c r="G79" s="50"/>
      <c r="H79" s="52"/>
      <c r="I79" s="13"/>
      <c r="J79" s="13"/>
      <c r="K79" s="15"/>
      <c r="L79" s="13"/>
      <c r="M79" s="13"/>
      <c r="N79" s="13"/>
      <c r="O79" s="13"/>
      <c r="P79" s="13"/>
      <c r="Q79" s="13"/>
      <c r="R79" s="13"/>
    </row>
    <row r="80" spans="1:18">
      <c r="A80" s="48"/>
      <c r="B80" s="49"/>
      <c r="C80" s="50"/>
      <c r="D80" s="50"/>
      <c r="E80" s="50"/>
      <c r="F80" s="50"/>
      <c r="G80" s="50"/>
      <c r="H80" s="51"/>
      <c r="I80" s="13"/>
      <c r="J80" s="13"/>
      <c r="K80" s="15"/>
      <c r="L80" s="13"/>
      <c r="M80" s="13"/>
      <c r="N80" s="13"/>
      <c r="O80" s="13"/>
      <c r="P80" s="13"/>
      <c r="Q80" s="13"/>
      <c r="R80" s="13"/>
    </row>
    <row r="81" spans="1:18">
      <c r="A81" s="48"/>
      <c r="B81" s="50"/>
      <c r="C81" s="50"/>
      <c r="D81" s="50"/>
      <c r="E81" s="50"/>
      <c r="F81" s="50"/>
      <c r="G81" s="50"/>
      <c r="H81" s="51"/>
      <c r="I81" s="13"/>
      <c r="J81" s="13"/>
      <c r="K81" s="15"/>
      <c r="L81" s="13"/>
      <c r="M81" s="13"/>
      <c r="N81" s="13"/>
      <c r="O81" s="13"/>
      <c r="P81" s="13"/>
      <c r="Q81" s="13"/>
      <c r="R81" s="13"/>
    </row>
    <row r="82" spans="1:18">
      <c r="A82" s="53"/>
      <c r="B82" s="49"/>
      <c r="C82" s="54"/>
      <c r="D82" s="54"/>
      <c r="E82" s="54"/>
      <c r="F82" s="55"/>
      <c r="G82" s="55"/>
      <c r="H82" s="52"/>
      <c r="I82" s="13"/>
      <c r="J82" s="13"/>
      <c r="K82" s="15"/>
      <c r="L82" s="13"/>
      <c r="M82" s="13"/>
      <c r="N82" s="13"/>
      <c r="O82" s="13"/>
      <c r="P82" s="13"/>
      <c r="Q82" s="13"/>
      <c r="R82" s="13"/>
    </row>
    <row r="83" spans="1:18">
      <c r="A83" s="48"/>
      <c r="B83" s="50"/>
      <c r="C83" s="50"/>
      <c r="D83" s="50"/>
      <c r="E83" s="54"/>
      <c r="F83" s="50"/>
      <c r="G83" s="50"/>
      <c r="H83" s="52"/>
      <c r="I83" s="13"/>
      <c r="J83" s="13"/>
      <c r="K83" s="15"/>
      <c r="L83" s="13"/>
      <c r="M83" s="13"/>
      <c r="N83" s="13"/>
      <c r="O83" s="13"/>
      <c r="P83" s="13"/>
      <c r="Q83" s="13"/>
      <c r="R83" s="13"/>
    </row>
    <row r="84" spans="1:18">
      <c r="A84" s="48"/>
      <c r="B84" s="49"/>
      <c r="C84" s="54"/>
      <c r="D84" s="54"/>
      <c r="E84" s="54"/>
      <c r="F84" s="50"/>
      <c r="G84" s="50"/>
      <c r="H84" s="52"/>
      <c r="I84" s="13"/>
      <c r="J84" s="13"/>
      <c r="K84" s="15"/>
      <c r="L84" s="13"/>
      <c r="M84" s="13"/>
      <c r="N84" s="13"/>
      <c r="O84" s="13"/>
      <c r="P84" s="13"/>
      <c r="Q84" s="13"/>
      <c r="R84" s="13"/>
    </row>
    <row r="85" spans="1:18">
      <c r="A85" s="48"/>
      <c r="B85" s="50"/>
      <c r="C85" s="50"/>
      <c r="D85" s="50"/>
      <c r="E85" s="54"/>
      <c r="F85" s="50"/>
      <c r="G85" s="50"/>
      <c r="H85" s="51"/>
      <c r="I85" s="13"/>
      <c r="J85" s="13"/>
      <c r="K85" s="15"/>
      <c r="L85" s="13"/>
      <c r="M85" s="13"/>
      <c r="N85" s="13"/>
      <c r="O85" s="13"/>
      <c r="P85" s="13"/>
      <c r="Q85" s="13"/>
      <c r="R85" s="13"/>
    </row>
    <row r="86" spans="1:18">
      <c r="A86" s="53"/>
      <c r="B86" s="49"/>
      <c r="C86" s="54"/>
      <c r="D86" s="54"/>
      <c r="E86" s="54"/>
      <c r="F86" s="55"/>
      <c r="G86" s="55"/>
      <c r="H86" s="52"/>
      <c r="I86" s="13"/>
      <c r="J86" s="13"/>
      <c r="K86" s="15"/>
      <c r="L86" s="13"/>
      <c r="M86" s="13"/>
      <c r="N86" s="13"/>
      <c r="O86" s="13"/>
      <c r="P86" s="13"/>
      <c r="Q86" s="13"/>
      <c r="R86" s="13"/>
    </row>
    <row r="87" spans="1:18">
      <c r="A87" s="48"/>
      <c r="B87" s="50"/>
      <c r="C87" s="50"/>
      <c r="D87" s="50"/>
      <c r="E87" s="54"/>
      <c r="F87" s="50"/>
      <c r="G87" s="50"/>
      <c r="H87" s="52"/>
      <c r="I87" s="13"/>
      <c r="J87" s="13"/>
      <c r="K87" s="15"/>
      <c r="L87" s="13"/>
      <c r="M87" s="13"/>
      <c r="N87" s="13"/>
      <c r="O87" s="13"/>
      <c r="P87" s="13"/>
      <c r="Q87" s="13"/>
      <c r="R87" s="13"/>
    </row>
    <row r="88" spans="1:18">
      <c r="A88" s="5"/>
      <c r="B88" s="7"/>
      <c r="C88" s="8"/>
      <c r="D88" s="8"/>
      <c r="E88" s="8"/>
      <c r="F88" s="6"/>
      <c r="G88" s="6"/>
      <c r="H88" s="11"/>
      <c r="I88" s="13"/>
      <c r="J88" s="13"/>
      <c r="K88" s="15"/>
      <c r="L88" s="13"/>
      <c r="M88" s="13"/>
      <c r="N88" s="13"/>
      <c r="O88" s="13"/>
      <c r="P88" s="13"/>
      <c r="Q88" s="13"/>
      <c r="R88" s="13"/>
    </row>
    <row r="89" spans="1:18">
      <c r="A89" s="5"/>
      <c r="B89" s="6"/>
      <c r="C89" s="6"/>
      <c r="D89" s="6"/>
      <c r="E89" s="8"/>
      <c r="F89" s="6"/>
      <c r="G89" s="6"/>
      <c r="H89" s="13"/>
      <c r="I89" s="16"/>
      <c r="J89" s="16"/>
      <c r="K89" s="15"/>
      <c r="L89" s="16"/>
      <c r="M89" s="16"/>
      <c r="N89" s="16"/>
      <c r="O89" s="16"/>
      <c r="P89" s="16"/>
      <c r="Q89" s="13"/>
      <c r="R89" s="16"/>
    </row>
    <row r="90" spans="1:18">
      <c r="A90" s="17"/>
      <c r="B90" s="18"/>
      <c r="C90" s="19"/>
      <c r="D90" s="19"/>
      <c r="E90" s="19"/>
      <c r="F90" s="19"/>
      <c r="G90" s="19"/>
      <c r="H90" s="13"/>
      <c r="I90" s="16"/>
      <c r="J90" s="16"/>
      <c r="K90" s="16"/>
      <c r="L90" s="16"/>
      <c r="M90" s="16"/>
      <c r="N90" s="16"/>
      <c r="O90" s="16"/>
      <c r="P90" s="16"/>
      <c r="Q90" s="13"/>
      <c r="R90" s="16"/>
    </row>
    <row r="91" spans="1:18">
      <c r="A91" s="17"/>
      <c r="B91" s="18"/>
      <c r="C91" s="19"/>
      <c r="D91" s="19"/>
      <c r="E91" s="19"/>
      <c r="F91" s="19"/>
      <c r="G91" s="19"/>
      <c r="H91" s="13"/>
      <c r="I91" s="16"/>
      <c r="J91" s="16"/>
      <c r="K91" s="16"/>
      <c r="L91" s="16"/>
      <c r="M91" s="16"/>
      <c r="N91" s="16"/>
      <c r="O91" s="16"/>
      <c r="P91" s="16"/>
      <c r="Q91" s="13"/>
      <c r="R91" s="16"/>
    </row>
    <row r="92" spans="1:18">
      <c r="A92" s="17"/>
      <c r="B92" s="18"/>
      <c r="C92" s="19"/>
      <c r="D92" s="19"/>
      <c r="E92" s="19"/>
      <c r="F92" s="19"/>
      <c r="G92" s="19"/>
      <c r="H92" s="13"/>
      <c r="I92" s="16"/>
      <c r="J92" s="16"/>
      <c r="K92" s="16"/>
      <c r="L92" s="16"/>
      <c r="M92" s="16"/>
      <c r="N92" s="16"/>
      <c r="O92" s="16"/>
      <c r="P92" s="16"/>
      <c r="Q92" s="13"/>
      <c r="R92" s="16"/>
    </row>
    <row r="93" spans="1:18">
      <c r="A93" s="17"/>
      <c r="B93" s="18"/>
      <c r="C93" s="19"/>
      <c r="D93" s="19"/>
      <c r="E93" s="19"/>
      <c r="F93" s="19"/>
      <c r="G93" s="19"/>
      <c r="H93" s="13"/>
      <c r="I93" s="16"/>
      <c r="J93" s="16"/>
      <c r="K93" s="16"/>
      <c r="L93" s="16"/>
      <c r="M93" s="16"/>
      <c r="N93" s="16"/>
      <c r="O93" s="16"/>
      <c r="P93" s="16"/>
      <c r="Q93" s="13"/>
      <c r="R93" s="16"/>
    </row>
    <row r="94" spans="1:18">
      <c r="A94" s="17"/>
      <c r="B94" s="18"/>
      <c r="C94" s="19"/>
      <c r="D94" s="19"/>
      <c r="E94" s="19"/>
      <c r="F94" s="19"/>
      <c r="G94" s="19"/>
      <c r="H94" s="13"/>
      <c r="I94" s="16"/>
      <c r="J94" s="16"/>
      <c r="K94" s="16"/>
      <c r="L94" s="16"/>
      <c r="M94" s="16"/>
      <c r="N94" s="16"/>
      <c r="O94" s="16"/>
      <c r="P94" s="16"/>
      <c r="Q94" s="13"/>
      <c r="R94" s="16"/>
    </row>
    <row r="95" spans="1:18">
      <c r="A95" s="17"/>
      <c r="B95" s="18"/>
      <c r="C95" s="19"/>
      <c r="D95" s="19"/>
      <c r="E95" s="19"/>
      <c r="F95" s="19"/>
      <c r="G95" s="19"/>
      <c r="H95" s="13"/>
      <c r="I95" s="16"/>
      <c r="J95" s="16"/>
      <c r="K95" s="16"/>
      <c r="L95" s="16"/>
      <c r="M95" s="16"/>
      <c r="N95" s="16"/>
      <c r="O95" s="16"/>
      <c r="P95" s="16"/>
      <c r="Q95" s="13"/>
      <c r="R95" s="16"/>
    </row>
    <row r="96" spans="1:18">
      <c r="A96" s="17"/>
      <c r="B96" s="18"/>
      <c r="C96" s="19"/>
      <c r="D96" s="19"/>
      <c r="E96" s="19"/>
      <c r="F96" s="19"/>
      <c r="G96" s="19"/>
      <c r="H96" s="13"/>
      <c r="I96" s="16"/>
      <c r="J96" s="16"/>
      <c r="K96" s="16"/>
      <c r="L96" s="16"/>
      <c r="M96" s="16"/>
      <c r="N96" s="16"/>
      <c r="O96" s="16"/>
      <c r="P96" s="16"/>
      <c r="Q96" s="13"/>
      <c r="R96" s="16"/>
    </row>
    <row r="97" spans="1:18">
      <c r="A97" s="17"/>
      <c r="B97" s="18"/>
      <c r="C97" s="19"/>
      <c r="D97" s="19"/>
      <c r="E97" s="19"/>
      <c r="F97" s="19"/>
      <c r="G97" s="19"/>
      <c r="H97" s="13"/>
      <c r="I97" s="16"/>
      <c r="J97" s="16"/>
      <c r="K97" s="16"/>
      <c r="L97" s="16"/>
      <c r="M97" s="16"/>
      <c r="N97" s="16"/>
      <c r="O97" s="16"/>
      <c r="P97" s="16"/>
      <c r="Q97" s="13"/>
      <c r="R97" s="16"/>
    </row>
    <row r="98" spans="1:18">
      <c r="A98" s="17"/>
      <c r="B98" s="18"/>
      <c r="C98" s="19"/>
      <c r="D98" s="19"/>
      <c r="E98" s="19"/>
      <c r="F98" s="19"/>
      <c r="G98" s="19"/>
      <c r="H98" s="13"/>
      <c r="I98" s="16"/>
      <c r="J98" s="16"/>
      <c r="K98" s="16"/>
      <c r="L98" s="16"/>
      <c r="M98" s="16"/>
      <c r="N98" s="16"/>
      <c r="O98" s="16"/>
      <c r="P98" s="16"/>
      <c r="Q98" s="13"/>
      <c r="R98" s="16"/>
    </row>
    <row r="99" spans="1:18">
      <c r="A99" s="17"/>
      <c r="B99" s="18"/>
      <c r="C99" s="19"/>
      <c r="D99" s="19"/>
      <c r="E99" s="19"/>
      <c r="F99" s="19"/>
      <c r="G99" s="19"/>
      <c r="H99" s="13"/>
      <c r="I99" s="16"/>
      <c r="J99" s="16"/>
      <c r="K99" s="16"/>
      <c r="L99" s="16"/>
      <c r="M99" s="16"/>
      <c r="N99" s="16"/>
      <c r="O99" s="16"/>
      <c r="P99" s="16"/>
      <c r="Q99" s="13"/>
      <c r="R99" s="16"/>
    </row>
  </sheetData>
  <mergeCells count="6">
    <mergeCell ref="F6:H6"/>
    <mergeCell ref="C1:H1"/>
    <mergeCell ref="C2:H2"/>
    <mergeCell ref="C3:H3"/>
    <mergeCell ref="A4:J4"/>
    <mergeCell ref="A5:H5"/>
  </mergeCells>
  <printOptions horizontalCentered="1"/>
  <pageMargins left="0" right="0" top="0" bottom="0" header="0.51181102362204722" footer="0.31496062992125984"/>
  <pageSetup paperSize="9" scale="7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30"/>
  <sheetViews>
    <sheetView tabSelected="1" view="pageBreakPreview" topLeftCell="A7" zoomScale="112" zoomScaleNormal="85" zoomScaleSheetLayoutView="112" workbookViewId="0">
      <selection activeCell="H15" sqref="H15"/>
    </sheetView>
  </sheetViews>
  <sheetFormatPr defaultRowHeight="12"/>
  <cols>
    <col min="1" max="1" width="47.5703125" style="137" customWidth="1"/>
    <col min="2" max="2" width="8" style="138" hidden="1" customWidth="1"/>
    <col min="3" max="3" width="6" style="138" customWidth="1"/>
    <col min="4" max="4" width="5.5703125" style="138" customWidth="1"/>
    <col min="5" max="5" width="5.7109375" style="108" customWidth="1"/>
    <col min="6" max="6" width="11.85546875" style="108" customWidth="1"/>
    <col min="7" max="7" width="6.28515625" style="108" customWidth="1"/>
    <col min="8" max="8" width="7.85546875" style="108" customWidth="1"/>
    <col min="9" max="9" width="7.7109375" style="108" customWidth="1"/>
    <col min="10" max="10" width="9.5703125" style="108" hidden="1" customWidth="1"/>
    <col min="11" max="11" width="9.7109375" style="108" hidden="1" customWidth="1"/>
    <col min="12" max="12" width="10.140625" style="108" hidden="1" customWidth="1"/>
    <col min="13" max="13" width="9.5703125" style="108" hidden="1" customWidth="1"/>
    <col min="14" max="28" width="0" style="108" hidden="1" customWidth="1"/>
    <col min="29" max="16384" width="9.140625" style="108"/>
  </cols>
  <sheetData>
    <row r="1" spans="1:33">
      <c r="A1" s="107"/>
      <c r="B1" s="107"/>
      <c r="C1" s="107"/>
      <c r="D1" s="170" t="s">
        <v>113</v>
      </c>
      <c r="E1" s="170"/>
      <c r="F1" s="170"/>
      <c r="G1" s="170"/>
      <c r="H1" s="170"/>
      <c r="I1" s="170"/>
    </row>
    <row r="2" spans="1:33" ht="65.25" customHeight="1">
      <c r="A2" s="109"/>
      <c r="B2" s="109"/>
      <c r="C2" s="171" t="s">
        <v>153</v>
      </c>
      <c r="D2" s="171"/>
      <c r="E2" s="171"/>
      <c r="F2" s="171"/>
      <c r="G2" s="171"/>
      <c r="H2" s="171"/>
      <c r="I2" s="171"/>
      <c r="J2" s="110"/>
      <c r="K2" s="110"/>
      <c r="L2" s="110"/>
      <c r="M2" s="110"/>
      <c r="N2" s="110"/>
      <c r="O2" s="110"/>
      <c r="P2" s="110"/>
      <c r="Q2" s="110"/>
      <c r="R2" s="110"/>
      <c r="S2" s="110"/>
    </row>
    <row r="3" spans="1:33" ht="12.75" customHeight="1">
      <c r="A3" s="109"/>
      <c r="B3" s="109"/>
      <c r="C3" s="109"/>
      <c r="D3" s="111"/>
      <c r="E3" s="172" t="s">
        <v>157</v>
      </c>
      <c r="F3" s="172"/>
      <c r="G3" s="172"/>
      <c r="H3" s="172"/>
      <c r="I3" s="172"/>
      <c r="J3" s="110"/>
      <c r="K3" s="110"/>
      <c r="L3" s="110"/>
      <c r="M3" s="110"/>
      <c r="N3" s="110"/>
      <c r="O3" s="110"/>
      <c r="P3" s="110"/>
      <c r="Q3" s="110"/>
      <c r="R3" s="110"/>
      <c r="S3" s="110"/>
    </row>
    <row r="4" spans="1:33" ht="16.5" customHeight="1">
      <c r="A4" s="168"/>
      <c r="B4" s="168"/>
      <c r="C4" s="168"/>
      <c r="D4" s="168"/>
      <c r="E4" s="168"/>
      <c r="F4" s="168"/>
      <c r="G4" s="168"/>
      <c r="H4" s="168"/>
      <c r="I4" s="168"/>
      <c r="J4" s="110"/>
      <c r="K4" s="110"/>
      <c r="L4" s="110"/>
      <c r="M4" s="110"/>
      <c r="N4" s="110"/>
      <c r="O4" s="110"/>
      <c r="P4" s="110"/>
      <c r="Q4" s="110"/>
      <c r="R4" s="110"/>
      <c r="S4" s="110"/>
    </row>
    <row r="5" spans="1:33" ht="26.25" customHeight="1">
      <c r="A5" s="173" t="s">
        <v>152</v>
      </c>
      <c r="B5" s="173"/>
      <c r="C5" s="173"/>
      <c r="D5" s="173"/>
      <c r="E5" s="173"/>
      <c r="F5" s="173"/>
      <c r="G5" s="173"/>
      <c r="H5" s="173"/>
      <c r="I5" s="173"/>
      <c r="J5" s="112"/>
      <c r="K5" s="110"/>
      <c r="L5" s="110"/>
      <c r="M5" s="110"/>
      <c r="N5" s="110"/>
      <c r="O5" s="110"/>
      <c r="P5" s="110"/>
      <c r="Q5" s="110"/>
      <c r="R5" s="110"/>
      <c r="S5" s="110"/>
    </row>
    <row r="6" spans="1:33" ht="12.75" customHeight="1">
      <c r="A6" s="66"/>
      <c r="B6" s="66"/>
      <c r="C6" s="66"/>
      <c r="D6" s="66"/>
      <c r="E6" s="66"/>
      <c r="F6" s="66"/>
      <c r="G6" s="167" t="s">
        <v>103</v>
      </c>
      <c r="H6" s="167"/>
      <c r="I6" s="167"/>
      <c r="J6" s="112"/>
      <c r="K6" s="110"/>
      <c r="L6" s="110"/>
      <c r="M6" s="110"/>
      <c r="N6" s="110"/>
      <c r="O6" s="110"/>
      <c r="P6" s="110"/>
      <c r="Q6" s="110"/>
      <c r="R6" s="110"/>
      <c r="S6" s="110"/>
    </row>
    <row r="7" spans="1:33" s="116" customFormat="1" ht="27.75" customHeight="1">
      <c r="A7" s="67" t="s">
        <v>7</v>
      </c>
      <c r="B7" s="68" t="s">
        <v>14</v>
      </c>
      <c r="C7" s="68" t="s">
        <v>99</v>
      </c>
      <c r="D7" s="69" t="s">
        <v>1</v>
      </c>
      <c r="E7" s="69" t="s">
        <v>2</v>
      </c>
      <c r="F7" s="69" t="s">
        <v>15</v>
      </c>
      <c r="G7" s="69" t="s">
        <v>16</v>
      </c>
      <c r="H7" s="68" t="s">
        <v>147</v>
      </c>
      <c r="I7" s="68" t="s">
        <v>150</v>
      </c>
      <c r="J7" s="113" t="s">
        <v>75</v>
      </c>
      <c r="K7" s="114" t="s">
        <v>32</v>
      </c>
      <c r="L7" s="114" t="s">
        <v>31</v>
      </c>
      <c r="M7" s="115" t="s">
        <v>28</v>
      </c>
      <c r="N7" s="115" t="s">
        <v>30</v>
      </c>
      <c r="O7" s="115" t="s">
        <v>29</v>
      </c>
      <c r="P7" s="114" t="s">
        <v>76</v>
      </c>
      <c r="Q7" s="114" t="s">
        <v>33</v>
      </c>
      <c r="R7" s="114" t="s">
        <v>35</v>
      </c>
      <c r="S7" s="115" t="s">
        <v>36</v>
      </c>
    </row>
    <row r="8" spans="1:33" s="118" customFormat="1" ht="10.5" customHeight="1">
      <c r="A8" s="67">
        <v>1</v>
      </c>
      <c r="B8" s="68">
        <v>2</v>
      </c>
      <c r="C8" s="68" t="s">
        <v>100</v>
      </c>
      <c r="D8" s="69" t="s">
        <v>6</v>
      </c>
      <c r="E8" s="69" t="s">
        <v>17</v>
      </c>
      <c r="F8" s="69" t="s">
        <v>18</v>
      </c>
      <c r="G8" s="69" t="s">
        <v>19</v>
      </c>
      <c r="H8" s="69"/>
      <c r="I8" s="70">
        <v>7</v>
      </c>
      <c r="J8" s="117"/>
      <c r="K8" s="117"/>
      <c r="L8" s="117"/>
      <c r="M8" s="117"/>
      <c r="N8" s="117"/>
      <c r="O8" s="117"/>
      <c r="P8" s="117"/>
      <c r="Q8" s="117"/>
      <c r="R8" s="117"/>
      <c r="S8" s="106"/>
    </row>
    <row r="9" spans="1:33" s="116" customFormat="1">
      <c r="A9" s="71" t="s">
        <v>74</v>
      </c>
      <c r="B9" s="68"/>
      <c r="C9" s="68" t="s">
        <v>132</v>
      </c>
      <c r="D9" s="69"/>
      <c r="E9" s="69"/>
      <c r="F9" s="69"/>
      <c r="G9" s="69"/>
      <c r="H9" s="149">
        <f>+H10+H52+H90</f>
        <v>4183.2999999999993</v>
      </c>
      <c r="I9" s="149">
        <f>+I10+I52+I90</f>
        <v>4205.3999999999996</v>
      </c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6">
        <v>245797.2</v>
      </c>
      <c r="AC9" s="120"/>
      <c r="AD9" s="120"/>
    </row>
    <row r="10" spans="1:33">
      <c r="A10" s="73" t="s">
        <v>101</v>
      </c>
      <c r="B10" s="74">
        <v>879</v>
      </c>
      <c r="C10" s="74">
        <v>885</v>
      </c>
      <c r="D10" s="75" t="s">
        <v>3</v>
      </c>
      <c r="E10" s="75" t="s">
        <v>63</v>
      </c>
      <c r="F10" s="75" t="s">
        <v>52</v>
      </c>
      <c r="G10" s="69"/>
      <c r="H10" s="72">
        <f>H11+H16+H39+H44</f>
        <v>4000.0999999999995</v>
      </c>
      <c r="I10" s="72">
        <f>I11+I16+I39+I44</f>
        <v>4019.9999999999995</v>
      </c>
      <c r="J10" s="121" t="e">
        <f>#REF!+#REF!+#REF!+#REF!</f>
        <v>#REF!</v>
      </c>
      <c r="K10" s="121" t="e">
        <f>#REF!+#REF!+#REF!+#REF!</f>
        <v>#REF!</v>
      </c>
      <c r="L10" s="117" t="e">
        <f>M10+N10+O10+P10</f>
        <v>#REF!</v>
      </c>
      <c r="M10" s="121" t="e">
        <f>#REF!+#REF!+#REF!+#REF!</f>
        <v>#REF!</v>
      </c>
      <c r="N10" s="121" t="e">
        <f>#REF!+#REF!+#REF!+#REF!</f>
        <v>#REF!</v>
      </c>
      <c r="O10" s="121" t="e">
        <f>#REF!+#REF!+#REF!+#REF!</f>
        <v>#REF!</v>
      </c>
      <c r="P10" s="121" t="e">
        <f>#REF!+#REF!+#REF!+#REF!</f>
        <v>#REF!</v>
      </c>
      <c r="Q10" s="121" t="e">
        <f>#REF!+#REF!+#REF!+#REF!</f>
        <v>#REF!</v>
      </c>
      <c r="R10" s="121" t="e">
        <f>#REF!+#REF!+#REF!+#REF!</f>
        <v>#REF!</v>
      </c>
      <c r="S10" s="121" t="e">
        <f>#REF!+#REF!+#REF!+#REF!</f>
        <v>#REF!</v>
      </c>
      <c r="T10" s="108" t="s">
        <v>79</v>
      </c>
    </row>
    <row r="11" spans="1:33" ht="33.75" hidden="1" customHeight="1">
      <c r="A11" s="76" t="s">
        <v>82</v>
      </c>
      <c r="B11" s="77" t="s">
        <v>3</v>
      </c>
      <c r="C11" s="74">
        <v>885</v>
      </c>
      <c r="D11" s="69" t="s">
        <v>3</v>
      </c>
      <c r="E11" s="69" t="s">
        <v>4</v>
      </c>
      <c r="F11" s="77"/>
      <c r="G11" s="78"/>
      <c r="H11" s="72">
        <f>H12</f>
        <v>187.2</v>
      </c>
      <c r="I11" s="72">
        <f>I12</f>
        <v>187.2</v>
      </c>
      <c r="J11" s="122"/>
      <c r="K11" s="122"/>
      <c r="L11" s="117"/>
      <c r="M11" s="122"/>
      <c r="N11" s="122"/>
      <c r="O11" s="122"/>
      <c r="P11" s="122"/>
      <c r="Q11" s="122"/>
      <c r="R11" s="122"/>
      <c r="S11" s="122"/>
      <c r="AG11" s="123"/>
    </row>
    <row r="12" spans="1:33" ht="25.5" hidden="1" customHeight="1">
      <c r="A12" s="80" t="s">
        <v>26</v>
      </c>
      <c r="B12" s="81" t="s">
        <v>27</v>
      </c>
      <c r="C12" s="74">
        <v>885</v>
      </c>
      <c r="D12" s="82" t="s">
        <v>3</v>
      </c>
      <c r="E12" s="82" t="s">
        <v>4</v>
      </c>
      <c r="F12" s="82" t="s">
        <v>114</v>
      </c>
      <c r="G12" s="82"/>
      <c r="H12" s="79">
        <f>H13</f>
        <v>187.2</v>
      </c>
      <c r="I12" s="79">
        <f>I13</f>
        <v>187.2</v>
      </c>
      <c r="J12" s="122" t="e">
        <f>+#REF!</f>
        <v>#REF!</v>
      </c>
      <c r="K12" s="122" t="e">
        <f>+#REF!</f>
        <v>#REF!</v>
      </c>
      <c r="L12" s="117" t="e">
        <f>M12+N12+O12+P12</f>
        <v>#REF!</v>
      </c>
      <c r="M12" s="122" t="e">
        <f>+#REF!</f>
        <v>#REF!</v>
      </c>
      <c r="N12" s="122" t="e">
        <f>+#REF!</f>
        <v>#REF!</v>
      </c>
      <c r="O12" s="122" t="e">
        <f>+#REF!</f>
        <v>#REF!</v>
      </c>
      <c r="P12" s="122" t="e">
        <f>+#REF!</f>
        <v>#REF!</v>
      </c>
      <c r="Q12" s="122" t="e">
        <f>+#REF!</f>
        <v>#REF!</v>
      </c>
      <c r="R12" s="122" t="e">
        <f>+#REF!</f>
        <v>#REF!</v>
      </c>
      <c r="S12" s="122" t="e">
        <f>+#REF!</f>
        <v>#REF!</v>
      </c>
    </row>
    <row r="13" spans="1:33" ht="48">
      <c r="A13" s="83" t="s">
        <v>55</v>
      </c>
      <c r="B13" s="74" t="s">
        <v>3</v>
      </c>
      <c r="C13" s="74">
        <v>885</v>
      </c>
      <c r="D13" s="84" t="s">
        <v>3</v>
      </c>
      <c r="E13" s="84" t="s">
        <v>4</v>
      </c>
      <c r="F13" s="82" t="s">
        <v>114</v>
      </c>
      <c r="G13" s="84" t="s">
        <v>56</v>
      </c>
      <c r="H13" s="79">
        <f>+H14</f>
        <v>187.2</v>
      </c>
      <c r="I13" s="79">
        <f>+I14</f>
        <v>187.2</v>
      </c>
      <c r="J13" s="122"/>
      <c r="K13" s="122"/>
      <c r="L13" s="117"/>
      <c r="M13" s="122"/>
      <c r="N13" s="122"/>
      <c r="O13" s="122"/>
      <c r="P13" s="122"/>
      <c r="Q13" s="122"/>
      <c r="R13" s="122"/>
      <c r="S13" s="122"/>
    </row>
    <row r="14" spans="1:33" ht="24">
      <c r="A14" s="83" t="s">
        <v>57</v>
      </c>
      <c r="B14" s="74" t="s">
        <v>3</v>
      </c>
      <c r="C14" s="74">
        <v>885</v>
      </c>
      <c r="D14" s="84" t="s">
        <v>3</v>
      </c>
      <c r="E14" s="84" t="s">
        <v>4</v>
      </c>
      <c r="F14" s="82" t="s">
        <v>114</v>
      </c>
      <c r="G14" s="84" t="s">
        <v>115</v>
      </c>
      <c r="H14" s="79">
        <f>+H15</f>
        <v>187.2</v>
      </c>
      <c r="I14" s="79">
        <f>+I15</f>
        <v>187.2</v>
      </c>
      <c r="J14" s="122"/>
      <c r="K14" s="122"/>
      <c r="L14" s="117"/>
      <c r="M14" s="122"/>
      <c r="N14" s="122"/>
      <c r="O14" s="122"/>
      <c r="P14" s="122"/>
      <c r="Q14" s="122"/>
      <c r="R14" s="122"/>
      <c r="S14" s="122"/>
    </row>
    <row r="15" spans="1:33" ht="18" customHeight="1">
      <c r="A15" s="85" t="s">
        <v>81</v>
      </c>
      <c r="B15" s="74" t="s">
        <v>3</v>
      </c>
      <c r="C15" s="74">
        <v>885</v>
      </c>
      <c r="D15" s="84" t="s">
        <v>3</v>
      </c>
      <c r="E15" s="84" t="s">
        <v>4</v>
      </c>
      <c r="F15" s="82" t="s">
        <v>114</v>
      </c>
      <c r="G15" s="84" t="s">
        <v>115</v>
      </c>
      <c r="H15" s="79">
        <v>187.2</v>
      </c>
      <c r="I15" s="79">
        <v>187.2</v>
      </c>
      <c r="J15" s="122"/>
      <c r="K15" s="122"/>
      <c r="L15" s="117"/>
      <c r="M15" s="122"/>
      <c r="N15" s="122"/>
      <c r="O15" s="122"/>
      <c r="P15" s="122"/>
      <c r="Q15" s="122"/>
      <c r="R15" s="122"/>
      <c r="S15" s="122"/>
      <c r="AE15" s="123"/>
    </row>
    <row r="16" spans="1:33" ht="36.75" customHeight="1">
      <c r="A16" s="86" t="s">
        <v>67</v>
      </c>
      <c r="B16" s="74">
        <v>879</v>
      </c>
      <c r="C16" s="74">
        <v>885</v>
      </c>
      <c r="D16" s="75" t="s">
        <v>3</v>
      </c>
      <c r="E16" s="75" t="s">
        <v>5</v>
      </c>
      <c r="F16" s="75" t="s">
        <v>52</v>
      </c>
      <c r="G16" s="75" t="s">
        <v>45</v>
      </c>
      <c r="H16" s="72">
        <f>H18+H34</f>
        <v>3731.8999999999996</v>
      </c>
      <c r="I16" s="72">
        <f t="shared" ref="I16:AB16" si="0">I18+I34</f>
        <v>3751.8999999999996</v>
      </c>
      <c r="J16" s="72">
        <f t="shared" si="0"/>
        <v>4103</v>
      </c>
      <c r="K16" s="72">
        <f t="shared" si="0"/>
        <v>0</v>
      </c>
      <c r="L16" s="72">
        <f t="shared" si="0"/>
        <v>322</v>
      </c>
      <c r="M16" s="72">
        <f t="shared" si="0"/>
        <v>322</v>
      </c>
      <c r="N16" s="72">
        <f t="shared" si="0"/>
        <v>0</v>
      </c>
      <c r="O16" s="72">
        <f t="shared" si="0"/>
        <v>0</v>
      </c>
      <c r="P16" s="72">
        <f t="shared" si="0"/>
        <v>0</v>
      </c>
      <c r="Q16" s="72">
        <f t="shared" si="0"/>
        <v>2800</v>
      </c>
      <c r="R16" s="72">
        <f t="shared" si="0"/>
        <v>0</v>
      </c>
      <c r="S16" s="72">
        <f t="shared" si="0"/>
        <v>373</v>
      </c>
      <c r="T16" s="72">
        <f t="shared" si="0"/>
        <v>0</v>
      </c>
      <c r="U16" s="72">
        <f t="shared" si="0"/>
        <v>0</v>
      </c>
      <c r="V16" s="72">
        <f t="shared" si="0"/>
        <v>0</v>
      </c>
      <c r="W16" s="72">
        <f t="shared" si="0"/>
        <v>0</v>
      </c>
      <c r="X16" s="72">
        <f t="shared" si="0"/>
        <v>0</v>
      </c>
      <c r="Y16" s="72">
        <f t="shared" si="0"/>
        <v>0</v>
      </c>
      <c r="Z16" s="72">
        <f t="shared" si="0"/>
        <v>0</v>
      </c>
      <c r="AA16" s="72">
        <f t="shared" si="0"/>
        <v>0</v>
      </c>
      <c r="AB16" s="72">
        <f t="shared" si="0"/>
        <v>0</v>
      </c>
    </row>
    <row r="17" spans="1:28" ht="24">
      <c r="A17" s="85" t="s">
        <v>53</v>
      </c>
      <c r="B17" s="74">
        <v>879</v>
      </c>
      <c r="C17" s="74">
        <v>885</v>
      </c>
      <c r="D17" s="74" t="s">
        <v>3</v>
      </c>
      <c r="E17" s="74" t="s">
        <v>5</v>
      </c>
      <c r="F17" s="74" t="s">
        <v>110</v>
      </c>
      <c r="G17" s="74" t="s">
        <v>45</v>
      </c>
      <c r="H17" s="79">
        <f>H18+H34</f>
        <v>3731.8999999999996</v>
      </c>
      <c r="I17" s="79">
        <f t="shared" ref="I17:AB17" si="1">I18+I34</f>
        <v>3751.8999999999996</v>
      </c>
      <c r="J17" s="79">
        <f t="shared" si="1"/>
        <v>4103</v>
      </c>
      <c r="K17" s="79">
        <f t="shared" si="1"/>
        <v>0</v>
      </c>
      <c r="L17" s="79">
        <f t="shared" si="1"/>
        <v>322</v>
      </c>
      <c r="M17" s="79">
        <f t="shared" si="1"/>
        <v>322</v>
      </c>
      <c r="N17" s="79">
        <f t="shared" si="1"/>
        <v>0</v>
      </c>
      <c r="O17" s="79">
        <f t="shared" si="1"/>
        <v>0</v>
      </c>
      <c r="P17" s="79">
        <f t="shared" si="1"/>
        <v>0</v>
      </c>
      <c r="Q17" s="79">
        <f t="shared" si="1"/>
        <v>2800</v>
      </c>
      <c r="R17" s="79">
        <f t="shared" si="1"/>
        <v>0</v>
      </c>
      <c r="S17" s="79">
        <f t="shared" si="1"/>
        <v>373</v>
      </c>
      <c r="T17" s="79">
        <f t="shared" si="1"/>
        <v>0</v>
      </c>
      <c r="U17" s="79">
        <f t="shared" si="1"/>
        <v>0</v>
      </c>
      <c r="V17" s="79">
        <f t="shared" si="1"/>
        <v>0</v>
      </c>
      <c r="W17" s="79">
        <f t="shared" si="1"/>
        <v>0</v>
      </c>
      <c r="X17" s="79">
        <f t="shared" si="1"/>
        <v>0</v>
      </c>
      <c r="Y17" s="79">
        <f t="shared" si="1"/>
        <v>0</v>
      </c>
      <c r="Z17" s="79">
        <f t="shared" si="1"/>
        <v>0</v>
      </c>
      <c r="AA17" s="79">
        <f t="shared" si="1"/>
        <v>0</v>
      </c>
      <c r="AB17" s="79">
        <f t="shared" si="1"/>
        <v>0</v>
      </c>
    </row>
    <row r="18" spans="1:28">
      <c r="A18" s="86" t="s">
        <v>20</v>
      </c>
      <c r="B18" s="74">
        <v>879</v>
      </c>
      <c r="C18" s="74">
        <v>885</v>
      </c>
      <c r="D18" s="75" t="s">
        <v>3</v>
      </c>
      <c r="E18" s="75" t="s">
        <v>5</v>
      </c>
      <c r="F18" s="75" t="s">
        <v>109</v>
      </c>
      <c r="G18" s="75" t="s">
        <v>45</v>
      </c>
      <c r="H18" s="72">
        <f>+H19+H25+H29</f>
        <v>3144.2999999999997</v>
      </c>
      <c r="I18" s="72">
        <f>+I19+I25+I29</f>
        <v>3164.2999999999997</v>
      </c>
      <c r="J18" s="72">
        <f t="shared" ref="J18:AB18" si="2">+J19+J25+J29</f>
        <v>4103</v>
      </c>
      <c r="K18" s="72">
        <f t="shared" si="2"/>
        <v>0</v>
      </c>
      <c r="L18" s="72">
        <f t="shared" si="2"/>
        <v>322</v>
      </c>
      <c r="M18" s="72">
        <f t="shared" si="2"/>
        <v>322</v>
      </c>
      <c r="N18" s="72">
        <f t="shared" si="2"/>
        <v>0</v>
      </c>
      <c r="O18" s="72">
        <f t="shared" si="2"/>
        <v>0</v>
      </c>
      <c r="P18" s="72">
        <f t="shared" si="2"/>
        <v>0</v>
      </c>
      <c r="Q18" s="72">
        <f t="shared" si="2"/>
        <v>2800</v>
      </c>
      <c r="R18" s="72">
        <f t="shared" si="2"/>
        <v>0</v>
      </c>
      <c r="S18" s="72">
        <f t="shared" si="2"/>
        <v>373</v>
      </c>
      <c r="T18" s="72">
        <f t="shared" si="2"/>
        <v>0</v>
      </c>
      <c r="U18" s="72">
        <f t="shared" si="2"/>
        <v>0</v>
      </c>
      <c r="V18" s="72">
        <f t="shared" si="2"/>
        <v>0</v>
      </c>
      <c r="W18" s="72">
        <f t="shared" si="2"/>
        <v>0</v>
      </c>
      <c r="X18" s="72">
        <f t="shared" si="2"/>
        <v>0</v>
      </c>
      <c r="Y18" s="72">
        <f t="shared" si="2"/>
        <v>0</v>
      </c>
      <c r="Z18" s="72">
        <f t="shared" si="2"/>
        <v>0</v>
      </c>
      <c r="AA18" s="72">
        <f t="shared" si="2"/>
        <v>0</v>
      </c>
      <c r="AB18" s="72">
        <f t="shared" si="2"/>
        <v>0</v>
      </c>
    </row>
    <row r="19" spans="1:28" ht="48">
      <c r="A19" s="85" t="s">
        <v>55</v>
      </c>
      <c r="B19" s="74">
        <v>879</v>
      </c>
      <c r="C19" s="74">
        <v>885</v>
      </c>
      <c r="D19" s="74" t="s">
        <v>3</v>
      </c>
      <c r="E19" s="74" t="s">
        <v>5</v>
      </c>
      <c r="F19" s="87">
        <v>8900000110</v>
      </c>
      <c r="G19" s="74" t="s">
        <v>56</v>
      </c>
      <c r="H19" s="79">
        <f>H20</f>
        <v>2667.2</v>
      </c>
      <c r="I19" s="79">
        <f>I20</f>
        <v>2667.2</v>
      </c>
      <c r="J19" s="121">
        <f>J20</f>
        <v>4103</v>
      </c>
      <c r="K19" s="121">
        <f>K20</f>
        <v>0</v>
      </c>
      <c r="L19" s="117">
        <f t="shared" ref="L19:L31" si="3">M19+N19+O19+P19</f>
        <v>0</v>
      </c>
      <c r="M19" s="121">
        <f t="shared" ref="M19:S19" si="4">M20</f>
        <v>0</v>
      </c>
      <c r="N19" s="121">
        <f t="shared" si="4"/>
        <v>0</v>
      </c>
      <c r="O19" s="121">
        <f t="shared" si="4"/>
        <v>0</v>
      </c>
      <c r="P19" s="121">
        <f t="shared" si="4"/>
        <v>0</v>
      </c>
      <c r="Q19" s="121">
        <f t="shared" si="4"/>
        <v>0</v>
      </c>
      <c r="R19" s="121">
        <f t="shared" si="4"/>
        <v>0</v>
      </c>
      <c r="S19" s="121">
        <f t="shared" si="4"/>
        <v>373</v>
      </c>
    </row>
    <row r="20" spans="1:28" s="116" customFormat="1" ht="24">
      <c r="A20" s="85" t="s">
        <v>57</v>
      </c>
      <c r="B20" s="74">
        <v>879</v>
      </c>
      <c r="C20" s="74">
        <v>885</v>
      </c>
      <c r="D20" s="74" t="s">
        <v>3</v>
      </c>
      <c r="E20" s="74" t="s">
        <v>5</v>
      </c>
      <c r="F20" s="87">
        <v>8900000110</v>
      </c>
      <c r="G20" s="74" t="s">
        <v>58</v>
      </c>
      <c r="H20" s="79">
        <f>H21+H23</f>
        <v>2667.2</v>
      </c>
      <c r="I20" s="79">
        <f>I21+I23</f>
        <v>2667.2</v>
      </c>
      <c r="J20" s="121">
        <f>J21+J22</f>
        <v>4103</v>
      </c>
      <c r="K20" s="121">
        <f>K21+K22</f>
        <v>0</v>
      </c>
      <c r="L20" s="117">
        <f t="shared" si="3"/>
        <v>0</v>
      </c>
      <c r="M20" s="121">
        <f t="shared" ref="M20:S20" si="5">M21+M22</f>
        <v>0</v>
      </c>
      <c r="N20" s="121">
        <f t="shared" si="5"/>
        <v>0</v>
      </c>
      <c r="O20" s="121">
        <f t="shared" si="5"/>
        <v>0</v>
      </c>
      <c r="P20" s="121">
        <f t="shared" si="5"/>
        <v>0</v>
      </c>
      <c r="Q20" s="121">
        <f t="shared" si="5"/>
        <v>0</v>
      </c>
      <c r="R20" s="121">
        <f t="shared" si="5"/>
        <v>0</v>
      </c>
      <c r="S20" s="121">
        <f t="shared" si="5"/>
        <v>373</v>
      </c>
    </row>
    <row r="21" spans="1:28" ht="12.75" customHeight="1">
      <c r="A21" s="85"/>
      <c r="B21" s="74">
        <v>879</v>
      </c>
      <c r="C21" s="74">
        <v>885</v>
      </c>
      <c r="D21" s="74" t="s">
        <v>3</v>
      </c>
      <c r="E21" s="74" t="s">
        <v>5</v>
      </c>
      <c r="F21" s="87">
        <v>8900000110</v>
      </c>
      <c r="G21" s="74" t="s">
        <v>60</v>
      </c>
      <c r="H21" s="79">
        <v>1875.1</v>
      </c>
      <c r="I21" s="79">
        <v>1875.1</v>
      </c>
      <c r="J21" s="121">
        <v>4103</v>
      </c>
      <c r="K21" s="121"/>
      <c r="L21" s="117">
        <f t="shared" si="3"/>
        <v>0</v>
      </c>
      <c r="M21" s="121"/>
      <c r="N21" s="121"/>
      <c r="O21" s="121"/>
      <c r="P21" s="121"/>
      <c r="Q21" s="121"/>
      <c r="R21" s="121"/>
      <c r="S21" s="121">
        <v>373</v>
      </c>
    </row>
    <row r="22" spans="1:28" ht="10.5" hidden="1" customHeight="1">
      <c r="A22" s="85" t="s">
        <v>61</v>
      </c>
      <c r="B22" s="74">
        <v>879</v>
      </c>
      <c r="C22" s="74">
        <v>883</v>
      </c>
      <c r="D22" s="74" t="s">
        <v>3</v>
      </c>
      <c r="E22" s="74" t="s">
        <v>5</v>
      </c>
      <c r="F22" s="74" t="s">
        <v>54</v>
      </c>
      <c r="G22" s="74" t="s">
        <v>62</v>
      </c>
      <c r="H22" s="79">
        <f>I22+J22+K22+P22+Q22+R22</f>
        <v>0</v>
      </c>
      <c r="I22" s="79">
        <f>J22+K22+L22+Q22+R22+S22</f>
        <v>0</v>
      </c>
      <c r="J22" s="121"/>
      <c r="K22" s="121"/>
      <c r="L22" s="117">
        <f t="shared" si="3"/>
        <v>0</v>
      </c>
      <c r="M22" s="121"/>
      <c r="N22" s="121"/>
      <c r="O22" s="121"/>
      <c r="P22" s="121"/>
      <c r="Q22" s="121"/>
      <c r="R22" s="121"/>
      <c r="S22" s="121"/>
    </row>
    <row r="23" spans="1:28">
      <c r="A23" s="85" t="s">
        <v>134</v>
      </c>
      <c r="B23" s="74">
        <v>879</v>
      </c>
      <c r="C23" s="74">
        <v>885</v>
      </c>
      <c r="D23" s="74" t="s">
        <v>3</v>
      </c>
      <c r="E23" s="74" t="s">
        <v>5</v>
      </c>
      <c r="F23" s="87">
        <v>8900000110</v>
      </c>
      <c r="G23" s="74">
        <v>129</v>
      </c>
      <c r="H23" s="79">
        <v>792.1</v>
      </c>
      <c r="I23" s="79">
        <v>792.1</v>
      </c>
      <c r="J23" s="121"/>
      <c r="K23" s="121"/>
      <c r="L23" s="117"/>
      <c r="M23" s="121"/>
      <c r="N23" s="121"/>
      <c r="O23" s="121"/>
      <c r="P23" s="121"/>
      <c r="Q23" s="121"/>
      <c r="R23" s="121"/>
      <c r="S23" s="121"/>
    </row>
    <row r="24" spans="1:28" ht="24">
      <c r="A24" s="85" t="s">
        <v>46</v>
      </c>
      <c r="B24" s="74">
        <v>879</v>
      </c>
      <c r="C24" s="74">
        <v>885</v>
      </c>
      <c r="D24" s="74" t="s">
        <v>3</v>
      </c>
      <c r="E24" s="74" t="s">
        <v>5</v>
      </c>
      <c r="F24" s="74" t="s">
        <v>111</v>
      </c>
      <c r="G24" s="74" t="s">
        <v>47</v>
      </c>
      <c r="H24" s="79">
        <f>H25</f>
        <v>385.1</v>
      </c>
      <c r="I24" s="79">
        <f t="shared" ref="I24:AB24" si="6">I25</f>
        <v>405.1</v>
      </c>
      <c r="J24" s="79">
        <f t="shared" si="6"/>
        <v>0</v>
      </c>
      <c r="K24" s="79">
        <f t="shared" si="6"/>
        <v>0</v>
      </c>
      <c r="L24" s="79">
        <f t="shared" si="6"/>
        <v>322</v>
      </c>
      <c r="M24" s="79">
        <f t="shared" si="6"/>
        <v>322</v>
      </c>
      <c r="N24" s="79">
        <f t="shared" si="6"/>
        <v>0</v>
      </c>
      <c r="O24" s="79">
        <f t="shared" si="6"/>
        <v>0</v>
      </c>
      <c r="P24" s="79">
        <f t="shared" si="6"/>
        <v>0</v>
      </c>
      <c r="Q24" s="79">
        <f t="shared" si="6"/>
        <v>2800</v>
      </c>
      <c r="R24" s="79">
        <f t="shared" si="6"/>
        <v>0</v>
      </c>
      <c r="S24" s="79">
        <f t="shared" si="6"/>
        <v>0</v>
      </c>
      <c r="T24" s="79">
        <f t="shared" si="6"/>
        <v>0</v>
      </c>
      <c r="U24" s="79">
        <f t="shared" si="6"/>
        <v>0</v>
      </c>
      <c r="V24" s="79">
        <f t="shared" si="6"/>
        <v>0</v>
      </c>
      <c r="W24" s="79">
        <f t="shared" si="6"/>
        <v>0</v>
      </c>
      <c r="X24" s="79">
        <f t="shared" si="6"/>
        <v>0</v>
      </c>
      <c r="Y24" s="79">
        <f t="shared" si="6"/>
        <v>0</v>
      </c>
      <c r="Z24" s="79">
        <f t="shared" si="6"/>
        <v>0</v>
      </c>
      <c r="AA24" s="79">
        <f t="shared" si="6"/>
        <v>0</v>
      </c>
      <c r="AB24" s="79">
        <f t="shared" si="6"/>
        <v>0</v>
      </c>
    </row>
    <row r="25" spans="1:28" ht="24">
      <c r="A25" s="85" t="s">
        <v>48</v>
      </c>
      <c r="B25" s="74">
        <v>879</v>
      </c>
      <c r="C25" s="74">
        <v>885</v>
      </c>
      <c r="D25" s="74" t="s">
        <v>3</v>
      </c>
      <c r="E25" s="74" t="s">
        <v>5</v>
      </c>
      <c r="F25" s="74" t="s">
        <v>111</v>
      </c>
      <c r="G25" s="74" t="s">
        <v>49</v>
      </c>
      <c r="H25" s="72">
        <f>+H27+H28</f>
        <v>385.1</v>
      </c>
      <c r="I25" s="72">
        <f t="shared" ref="I25:AB25" si="7">+I27+I28</f>
        <v>405.1</v>
      </c>
      <c r="J25" s="72">
        <f t="shared" si="7"/>
        <v>0</v>
      </c>
      <c r="K25" s="72">
        <f t="shared" si="7"/>
        <v>0</v>
      </c>
      <c r="L25" s="72">
        <f t="shared" si="7"/>
        <v>322</v>
      </c>
      <c r="M25" s="72">
        <f t="shared" si="7"/>
        <v>322</v>
      </c>
      <c r="N25" s="72">
        <f t="shared" si="7"/>
        <v>0</v>
      </c>
      <c r="O25" s="72">
        <f t="shared" si="7"/>
        <v>0</v>
      </c>
      <c r="P25" s="72">
        <f t="shared" si="7"/>
        <v>0</v>
      </c>
      <c r="Q25" s="72">
        <f t="shared" si="7"/>
        <v>2800</v>
      </c>
      <c r="R25" s="72">
        <f t="shared" si="7"/>
        <v>0</v>
      </c>
      <c r="S25" s="72">
        <f t="shared" si="7"/>
        <v>0</v>
      </c>
      <c r="T25" s="72">
        <f t="shared" si="7"/>
        <v>0</v>
      </c>
      <c r="U25" s="72">
        <f t="shared" si="7"/>
        <v>0</v>
      </c>
      <c r="V25" s="72">
        <f t="shared" si="7"/>
        <v>0</v>
      </c>
      <c r="W25" s="72">
        <f t="shared" si="7"/>
        <v>0</v>
      </c>
      <c r="X25" s="72">
        <f t="shared" si="7"/>
        <v>0</v>
      </c>
      <c r="Y25" s="72">
        <f t="shared" si="7"/>
        <v>0</v>
      </c>
      <c r="Z25" s="72">
        <f t="shared" si="7"/>
        <v>0</v>
      </c>
      <c r="AA25" s="72">
        <f t="shared" si="7"/>
        <v>0</v>
      </c>
      <c r="AB25" s="72">
        <f t="shared" si="7"/>
        <v>0</v>
      </c>
    </row>
    <row r="26" spans="1:28" ht="24" hidden="1">
      <c r="A26" s="85" t="s">
        <v>68</v>
      </c>
      <c r="B26" s="74">
        <v>879</v>
      </c>
      <c r="C26" s="74">
        <v>883</v>
      </c>
      <c r="D26" s="74" t="s">
        <v>3</v>
      </c>
      <c r="E26" s="74" t="s">
        <v>5</v>
      </c>
      <c r="F26" s="74" t="s">
        <v>105</v>
      </c>
      <c r="G26" s="74" t="s">
        <v>69</v>
      </c>
      <c r="H26" s="79">
        <f>I26+J26+K26+P26+Q26+R26</f>
        <v>0</v>
      </c>
      <c r="I26" s="79">
        <f>J26+K26+L26+Q26+R26+S26</f>
        <v>0</v>
      </c>
      <c r="J26" s="121"/>
      <c r="K26" s="121"/>
      <c r="L26" s="117">
        <f t="shared" si="3"/>
        <v>0</v>
      </c>
      <c r="M26" s="121"/>
      <c r="N26" s="121"/>
      <c r="O26" s="121"/>
      <c r="P26" s="121"/>
      <c r="Q26" s="121"/>
      <c r="R26" s="121"/>
      <c r="S26" s="121"/>
    </row>
    <row r="27" spans="1:28" s="116" customFormat="1" ht="24">
      <c r="A27" s="85" t="s">
        <v>50</v>
      </c>
      <c r="B27" s="74">
        <v>879</v>
      </c>
      <c r="C27" s="74">
        <v>885</v>
      </c>
      <c r="D27" s="74" t="s">
        <v>3</v>
      </c>
      <c r="E27" s="74" t="s">
        <v>5</v>
      </c>
      <c r="F27" s="74" t="s">
        <v>111</v>
      </c>
      <c r="G27" s="74">
        <v>242</v>
      </c>
      <c r="H27" s="79">
        <v>25</v>
      </c>
      <c r="I27" s="79">
        <v>28.8</v>
      </c>
      <c r="J27" s="121"/>
      <c r="K27" s="121"/>
      <c r="L27" s="117">
        <f t="shared" si="3"/>
        <v>322</v>
      </c>
      <c r="M27" s="121">
        <v>322</v>
      </c>
      <c r="N27" s="121"/>
      <c r="O27" s="121"/>
      <c r="P27" s="121"/>
      <c r="Q27" s="121">
        <v>2800</v>
      </c>
      <c r="R27" s="121"/>
      <c r="S27" s="121"/>
    </row>
    <row r="28" spans="1:28">
      <c r="A28" s="85" t="s">
        <v>37</v>
      </c>
      <c r="B28" s="74">
        <v>879</v>
      </c>
      <c r="C28" s="74">
        <v>885</v>
      </c>
      <c r="D28" s="74" t="s">
        <v>3</v>
      </c>
      <c r="E28" s="74" t="s">
        <v>5</v>
      </c>
      <c r="F28" s="74" t="s">
        <v>111</v>
      </c>
      <c r="G28" s="74" t="s">
        <v>51</v>
      </c>
      <c r="H28" s="79">
        <v>360.1</v>
      </c>
      <c r="I28" s="79">
        <v>376.3</v>
      </c>
      <c r="J28" s="121">
        <f>J29</f>
        <v>0</v>
      </c>
      <c r="K28" s="121">
        <f>K29</f>
        <v>0</v>
      </c>
      <c r="L28" s="117">
        <f t="shared" si="3"/>
        <v>0</v>
      </c>
      <c r="M28" s="121">
        <f t="shared" ref="M28:S28" si="8">M29</f>
        <v>0</v>
      </c>
      <c r="N28" s="121">
        <f t="shared" si="8"/>
        <v>0</v>
      </c>
      <c r="O28" s="121">
        <f t="shared" si="8"/>
        <v>0</v>
      </c>
      <c r="P28" s="121">
        <f t="shared" si="8"/>
        <v>0</v>
      </c>
      <c r="Q28" s="121">
        <f t="shared" si="8"/>
        <v>0</v>
      </c>
      <c r="R28" s="121">
        <f t="shared" si="8"/>
        <v>0</v>
      </c>
      <c r="S28" s="121">
        <f t="shared" si="8"/>
        <v>0</v>
      </c>
    </row>
    <row r="29" spans="1:28" ht="26.25" customHeight="1">
      <c r="A29" s="85" t="s">
        <v>39</v>
      </c>
      <c r="B29" s="74">
        <v>879</v>
      </c>
      <c r="C29" s="74">
        <v>885</v>
      </c>
      <c r="D29" s="74" t="s">
        <v>3</v>
      </c>
      <c r="E29" s="74" t="s">
        <v>5</v>
      </c>
      <c r="F29" s="74" t="s">
        <v>111</v>
      </c>
      <c r="G29" s="74" t="s">
        <v>38</v>
      </c>
      <c r="H29" s="79">
        <f>H32+H31+H30</f>
        <v>92</v>
      </c>
      <c r="I29" s="79">
        <f>I32+I31+I30</f>
        <v>92</v>
      </c>
      <c r="J29" s="121">
        <f>J30+J31</f>
        <v>0</v>
      </c>
      <c r="K29" s="121">
        <f>K30+K31</f>
        <v>0</v>
      </c>
      <c r="L29" s="117">
        <f t="shared" si="3"/>
        <v>0</v>
      </c>
      <c r="M29" s="121">
        <f t="shared" ref="M29:S29" si="9">M30+M31</f>
        <v>0</v>
      </c>
      <c r="N29" s="121">
        <f t="shared" si="9"/>
        <v>0</v>
      </c>
      <c r="O29" s="121">
        <f t="shared" si="9"/>
        <v>0</v>
      </c>
      <c r="P29" s="121">
        <f t="shared" si="9"/>
        <v>0</v>
      </c>
      <c r="Q29" s="121">
        <f t="shared" si="9"/>
        <v>0</v>
      </c>
      <c r="R29" s="121">
        <f t="shared" si="9"/>
        <v>0</v>
      </c>
      <c r="S29" s="121">
        <f t="shared" si="9"/>
        <v>0</v>
      </c>
    </row>
    <row r="30" spans="1:28" ht="12.75" customHeight="1">
      <c r="A30" s="85" t="s">
        <v>41</v>
      </c>
      <c r="B30" s="74">
        <v>879</v>
      </c>
      <c r="C30" s="74">
        <v>885</v>
      </c>
      <c r="D30" s="74" t="s">
        <v>3</v>
      </c>
      <c r="E30" s="74" t="s">
        <v>5</v>
      </c>
      <c r="F30" s="74" t="s">
        <v>111</v>
      </c>
      <c r="G30" s="74" t="s">
        <v>40</v>
      </c>
      <c r="H30" s="79">
        <v>84</v>
      </c>
      <c r="I30" s="79">
        <v>84</v>
      </c>
      <c r="J30" s="121"/>
      <c r="K30" s="121"/>
      <c r="L30" s="117">
        <f t="shared" si="3"/>
        <v>0</v>
      </c>
      <c r="M30" s="121"/>
      <c r="N30" s="121"/>
      <c r="O30" s="121"/>
      <c r="P30" s="121"/>
      <c r="Q30" s="121"/>
      <c r="R30" s="121"/>
      <c r="S30" s="121"/>
    </row>
    <row r="31" spans="1:28">
      <c r="A31" s="85" t="s">
        <v>43</v>
      </c>
      <c r="B31" s="74">
        <v>879</v>
      </c>
      <c r="C31" s="74">
        <v>885</v>
      </c>
      <c r="D31" s="74" t="s">
        <v>3</v>
      </c>
      <c r="E31" s="74" t="s">
        <v>5</v>
      </c>
      <c r="F31" s="74" t="s">
        <v>111</v>
      </c>
      <c r="G31" s="74" t="s">
        <v>42</v>
      </c>
      <c r="H31" s="79">
        <v>5</v>
      </c>
      <c r="I31" s="79">
        <v>5</v>
      </c>
      <c r="J31" s="124"/>
      <c r="K31" s="124"/>
      <c r="L31" s="117">
        <f t="shared" si="3"/>
        <v>0</v>
      </c>
      <c r="M31" s="124"/>
      <c r="N31" s="124"/>
      <c r="O31" s="124"/>
      <c r="P31" s="124"/>
      <c r="Q31" s="124"/>
      <c r="R31" s="124"/>
      <c r="S31" s="124"/>
    </row>
    <row r="32" spans="1:28" ht="11.25" customHeight="1">
      <c r="A32" s="85" t="s">
        <v>43</v>
      </c>
      <c r="B32" s="74" t="s">
        <v>3</v>
      </c>
      <c r="C32" s="74">
        <v>885</v>
      </c>
      <c r="D32" s="74" t="s">
        <v>3</v>
      </c>
      <c r="E32" s="74" t="s">
        <v>5</v>
      </c>
      <c r="F32" s="74" t="s">
        <v>111</v>
      </c>
      <c r="G32" s="74" t="s">
        <v>44</v>
      </c>
      <c r="H32" s="79">
        <v>3</v>
      </c>
      <c r="I32" s="79">
        <v>3</v>
      </c>
      <c r="J32" s="124"/>
      <c r="K32" s="124"/>
      <c r="L32" s="117"/>
      <c r="M32" s="124"/>
      <c r="N32" s="124"/>
      <c r="O32" s="124"/>
      <c r="P32" s="124"/>
      <c r="Q32" s="124"/>
      <c r="R32" s="124"/>
      <c r="S32" s="124"/>
    </row>
    <row r="33" spans="1:28" hidden="1">
      <c r="A33" s="85" t="s">
        <v>139</v>
      </c>
      <c r="B33" s="74"/>
      <c r="C33" s="74">
        <v>885</v>
      </c>
      <c r="D33" s="74" t="s">
        <v>3</v>
      </c>
      <c r="E33" s="74" t="s">
        <v>5</v>
      </c>
      <c r="F33" s="74" t="s">
        <v>111</v>
      </c>
      <c r="G33" s="74">
        <v>853</v>
      </c>
      <c r="H33" s="79"/>
      <c r="I33" s="79"/>
      <c r="J33" s="124"/>
      <c r="K33" s="124"/>
      <c r="L33" s="117"/>
      <c r="M33" s="124"/>
      <c r="N33" s="124"/>
      <c r="O33" s="124"/>
      <c r="P33" s="124"/>
      <c r="Q33" s="124"/>
      <c r="R33" s="124"/>
      <c r="S33" s="124"/>
    </row>
    <row r="34" spans="1:28" ht="24">
      <c r="A34" s="86" t="s">
        <v>80</v>
      </c>
      <c r="B34" s="89" t="s">
        <v>3</v>
      </c>
      <c r="C34" s="75">
        <v>885</v>
      </c>
      <c r="D34" s="75" t="s">
        <v>3</v>
      </c>
      <c r="E34" s="75" t="s">
        <v>5</v>
      </c>
      <c r="F34" s="92">
        <v>7850000110</v>
      </c>
      <c r="G34" s="75" t="s">
        <v>45</v>
      </c>
      <c r="H34" s="72">
        <f>+H35</f>
        <v>587.6</v>
      </c>
      <c r="I34" s="72">
        <f t="shared" ref="I34:AB34" si="10">+I35</f>
        <v>587.6</v>
      </c>
      <c r="J34" s="72">
        <f t="shared" si="10"/>
        <v>0</v>
      </c>
      <c r="K34" s="72">
        <f t="shared" si="10"/>
        <v>0</v>
      </c>
      <c r="L34" s="72">
        <f t="shared" si="10"/>
        <v>0</v>
      </c>
      <c r="M34" s="72">
        <f t="shared" si="10"/>
        <v>0</v>
      </c>
      <c r="N34" s="72">
        <f t="shared" si="10"/>
        <v>0</v>
      </c>
      <c r="O34" s="72">
        <f t="shared" si="10"/>
        <v>0</v>
      </c>
      <c r="P34" s="72">
        <f t="shared" si="10"/>
        <v>0</v>
      </c>
      <c r="Q34" s="72">
        <f t="shared" si="10"/>
        <v>0</v>
      </c>
      <c r="R34" s="72">
        <f t="shared" si="10"/>
        <v>0</v>
      </c>
      <c r="S34" s="72">
        <f t="shared" si="10"/>
        <v>0</v>
      </c>
      <c r="T34" s="72">
        <f t="shared" si="10"/>
        <v>0</v>
      </c>
      <c r="U34" s="72">
        <f t="shared" si="10"/>
        <v>0</v>
      </c>
      <c r="V34" s="72">
        <f t="shared" si="10"/>
        <v>0</v>
      </c>
      <c r="W34" s="72">
        <f t="shared" si="10"/>
        <v>0</v>
      </c>
      <c r="X34" s="72">
        <f t="shared" si="10"/>
        <v>0</v>
      </c>
      <c r="Y34" s="72">
        <f t="shared" si="10"/>
        <v>0</v>
      </c>
      <c r="Z34" s="72">
        <f t="shared" si="10"/>
        <v>0</v>
      </c>
      <c r="AA34" s="72">
        <f t="shared" si="10"/>
        <v>0</v>
      </c>
      <c r="AB34" s="72">
        <f t="shared" si="10"/>
        <v>0</v>
      </c>
    </row>
    <row r="35" spans="1:28" ht="21.75" customHeight="1">
      <c r="A35" s="85" t="s">
        <v>57</v>
      </c>
      <c r="B35" s="84" t="s">
        <v>3</v>
      </c>
      <c r="C35" s="74">
        <v>885</v>
      </c>
      <c r="D35" s="74" t="s">
        <v>3</v>
      </c>
      <c r="E35" s="74" t="s">
        <v>5</v>
      </c>
      <c r="F35" s="87">
        <v>7850000110</v>
      </c>
      <c r="G35" s="74" t="s">
        <v>56</v>
      </c>
      <c r="H35" s="79">
        <f>+H37+H38</f>
        <v>587.6</v>
      </c>
      <c r="I35" s="79">
        <f t="shared" ref="I35:AB35" si="11">+I37+I38</f>
        <v>587.6</v>
      </c>
      <c r="J35" s="79">
        <f t="shared" si="11"/>
        <v>0</v>
      </c>
      <c r="K35" s="79">
        <f t="shared" si="11"/>
        <v>0</v>
      </c>
      <c r="L35" s="79">
        <f t="shared" si="11"/>
        <v>0</v>
      </c>
      <c r="M35" s="79">
        <f t="shared" si="11"/>
        <v>0</v>
      </c>
      <c r="N35" s="79">
        <f t="shared" si="11"/>
        <v>0</v>
      </c>
      <c r="O35" s="79">
        <f t="shared" si="11"/>
        <v>0</v>
      </c>
      <c r="P35" s="79">
        <f t="shared" si="11"/>
        <v>0</v>
      </c>
      <c r="Q35" s="79">
        <f t="shared" si="11"/>
        <v>0</v>
      </c>
      <c r="R35" s="79">
        <f t="shared" si="11"/>
        <v>0</v>
      </c>
      <c r="S35" s="79">
        <f t="shared" si="11"/>
        <v>0</v>
      </c>
      <c r="T35" s="79">
        <f t="shared" si="11"/>
        <v>0</v>
      </c>
      <c r="U35" s="79">
        <f t="shared" si="11"/>
        <v>0</v>
      </c>
      <c r="V35" s="79">
        <f t="shared" si="11"/>
        <v>0</v>
      </c>
      <c r="W35" s="79">
        <f t="shared" si="11"/>
        <v>0</v>
      </c>
      <c r="X35" s="79">
        <f t="shared" si="11"/>
        <v>0</v>
      </c>
      <c r="Y35" s="79">
        <f t="shared" si="11"/>
        <v>0</v>
      </c>
      <c r="Z35" s="79">
        <f t="shared" si="11"/>
        <v>0</v>
      </c>
      <c r="AA35" s="79">
        <f t="shared" si="11"/>
        <v>0</v>
      </c>
      <c r="AB35" s="79">
        <f t="shared" si="11"/>
        <v>0</v>
      </c>
    </row>
    <row r="36" spans="1:28" hidden="1">
      <c r="A36" s="85" t="s">
        <v>135</v>
      </c>
      <c r="B36" s="84" t="s">
        <v>3</v>
      </c>
      <c r="C36" s="74">
        <v>885</v>
      </c>
      <c r="D36" s="74" t="s">
        <v>3</v>
      </c>
      <c r="E36" s="74" t="s">
        <v>5</v>
      </c>
      <c r="F36" s="87">
        <v>7850000110</v>
      </c>
      <c r="G36" s="74" t="s">
        <v>58</v>
      </c>
      <c r="H36" s="79">
        <v>0</v>
      </c>
      <c r="I36" s="79">
        <v>0</v>
      </c>
      <c r="J36" s="124"/>
      <c r="K36" s="124"/>
      <c r="L36" s="117"/>
      <c r="M36" s="124"/>
      <c r="N36" s="124"/>
      <c r="O36" s="124"/>
      <c r="P36" s="124"/>
      <c r="Q36" s="124"/>
      <c r="R36" s="124"/>
      <c r="S36" s="124"/>
    </row>
    <row r="37" spans="1:28" ht="13.5" customHeight="1">
      <c r="A37" s="85" t="s">
        <v>146</v>
      </c>
      <c r="B37" s="84"/>
      <c r="C37" s="74">
        <v>885</v>
      </c>
      <c r="D37" s="74" t="s">
        <v>3</v>
      </c>
      <c r="E37" s="74" t="s">
        <v>5</v>
      </c>
      <c r="F37" s="87">
        <v>7850000110</v>
      </c>
      <c r="G37" s="74" t="s">
        <v>60</v>
      </c>
      <c r="H37" s="79">
        <v>457.7</v>
      </c>
      <c r="I37" s="79">
        <v>457.7</v>
      </c>
      <c r="J37" s="124"/>
      <c r="K37" s="124"/>
      <c r="L37" s="117"/>
      <c r="M37" s="124"/>
      <c r="N37" s="124"/>
      <c r="O37" s="124"/>
      <c r="P37" s="124"/>
      <c r="Q37" s="124"/>
      <c r="R37" s="124"/>
      <c r="S37" s="124"/>
    </row>
    <row r="38" spans="1:28" ht="13.5" customHeight="1">
      <c r="A38" s="85" t="s">
        <v>122</v>
      </c>
      <c r="B38" s="84"/>
      <c r="C38" s="74">
        <v>885</v>
      </c>
      <c r="D38" s="74" t="s">
        <v>3</v>
      </c>
      <c r="E38" s="74" t="s">
        <v>5</v>
      </c>
      <c r="F38" s="87">
        <v>7850000110</v>
      </c>
      <c r="G38" s="74">
        <v>129</v>
      </c>
      <c r="H38" s="79">
        <v>129.9</v>
      </c>
      <c r="I38" s="79">
        <v>129.9</v>
      </c>
      <c r="J38" s="124"/>
      <c r="K38" s="124"/>
      <c r="L38" s="117"/>
      <c r="M38" s="124"/>
      <c r="N38" s="124"/>
      <c r="O38" s="124"/>
      <c r="P38" s="124"/>
      <c r="Q38" s="124"/>
      <c r="R38" s="124"/>
      <c r="S38" s="124"/>
    </row>
    <row r="39" spans="1:28">
      <c r="A39" s="86" t="s">
        <v>9</v>
      </c>
      <c r="B39" s="74">
        <v>879</v>
      </c>
      <c r="C39" s="74">
        <v>885</v>
      </c>
      <c r="D39" s="75" t="s">
        <v>3</v>
      </c>
      <c r="E39" s="74"/>
      <c r="F39" s="87"/>
      <c r="G39" s="74"/>
      <c r="H39" s="72">
        <f>H40</f>
        <v>80</v>
      </c>
      <c r="I39" s="72">
        <f t="shared" ref="I39:AB40" si="12">I40</f>
        <v>80</v>
      </c>
      <c r="J39" s="72">
        <f t="shared" si="12"/>
        <v>0</v>
      </c>
      <c r="K39" s="72">
        <f t="shared" si="12"/>
        <v>0</v>
      </c>
      <c r="L39" s="72">
        <f t="shared" si="12"/>
        <v>0</v>
      </c>
      <c r="M39" s="72">
        <f t="shared" si="12"/>
        <v>0</v>
      </c>
      <c r="N39" s="72">
        <f t="shared" si="12"/>
        <v>0</v>
      </c>
      <c r="O39" s="72">
        <f t="shared" si="12"/>
        <v>0</v>
      </c>
      <c r="P39" s="72">
        <f t="shared" si="12"/>
        <v>0</v>
      </c>
      <c r="Q39" s="72">
        <f t="shared" si="12"/>
        <v>100</v>
      </c>
      <c r="R39" s="72">
        <f t="shared" si="12"/>
        <v>0</v>
      </c>
      <c r="S39" s="72">
        <f t="shared" si="12"/>
        <v>0</v>
      </c>
      <c r="T39" s="72">
        <f t="shared" si="12"/>
        <v>0</v>
      </c>
      <c r="U39" s="72">
        <f t="shared" si="12"/>
        <v>0</v>
      </c>
      <c r="V39" s="72">
        <f t="shared" si="12"/>
        <v>0</v>
      </c>
      <c r="W39" s="72">
        <f t="shared" si="12"/>
        <v>0</v>
      </c>
      <c r="X39" s="72">
        <f t="shared" si="12"/>
        <v>0</v>
      </c>
      <c r="Y39" s="72">
        <f t="shared" si="12"/>
        <v>0</v>
      </c>
      <c r="Z39" s="72">
        <f t="shared" si="12"/>
        <v>0</v>
      </c>
      <c r="AA39" s="72">
        <f t="shared" si="12"/>
        <v>0</v>
      </c>
      <c r="AB39" s="72">
        <f t="shared" si="12"/>
        <v>0</v>
      </c>
    </row>
    <row r="40" spans="1:28">
      <c r="A40" s="86" t="s">
        <v>104</v>
      </c>
      <c r="B40" s="74">
        <v>879</v>
      </c>
      <c r="C40" s="74">
        <v>885</v>
      </c>
      <c r="D40" s="74" t="s">
        <v>3</v>
      </c>
      <c r="E40" s="74" t="s">
        <v>11</v>
      </c>
      <c r="F40" s="87">
        <v>9700004000</v>
      </c>
      <c r="G40" s="84" t="s">
        <v>108</v>
      </c>
      <c r="H40" s="79">
        <f>H41</f>
        <v>80</v>
      </c>
      <c r="I40" s="79">
        <f t="shared" si="12"/>
        <v>80</v>
      </c>
      <c r="J40" s="79">
        <f t="shared" si="12"/>
        <v>0</v>
      </c>
      <c r="K40" s="79">
        <f t="shared" si="12"/>
        <v>0</v>
      </c>
      <c r="L40" s="79">
        <f t="shared" si="12"/>
        <v>0</v>
      </c>
      <c r="M40" s="79">
        <f t="shared" si="12"/>
        <v>0</v>
      </c>
      <c r="N40" s="79">
        <f t="shared" si="12"/>
        <v>0</v>
      </c>
      <c r="O40" s="79">
        <f t="shared" si="12"/>
        <v>0</v>
      </c>
      <c r="P40" s="79">
        <f t="shared" si="12"/>
        <v>0</v>
      </c>
      <c r="Q40" s="79">
        <f t="shared" si="12"/>
        <v>100</v>
      </c>
      <c r="R40" s="79">
        <f t="shared" si="12"/>
        <v>0</v>
      </c>
      <c r="S40" s="79">
        <f t="shared" si="12"/>
        <v>0</v>
      </c>
      <c r="T40" s="79">
        <f t="shared" si="12"/>
        <v>0</v>
      </c>
      <c r="U40" s="79">
        <f t="shared" si="12"/>
        <v>0</v>
      </c>
      <c r="V40" s="79">
        <f t="shared" si="12"/>
        <v>0</v>
      </c>
      <c r="W40" s="79">
        <f t="shared" si="12"/>
        <v>0</v>
      </c>
      <c r="X40" s="79">
        <f t="shared" si="12"/>
        <v>0</v>
      </c>
      <c r="Y40" s="79">
        <f t="shared" si="12"/>
        <v>0</v>
      </c>
      <c r="Z40" s="79">
        <f t="shared" si="12"/>
        <v>0</v>
      </c>
      <c r="AA40" s="79">
        <f t="shared" si="12"/>
        <v>0</v>
      </c>
      <c r="AB40" s="79">
        <f t="shared" si="12"/>
        <v>0</v>
      </c>
    </row>
    <row r="41" spans="1:28" ht="25.5" customHeight="1">
      <c r="A41" s="85" t="s">
        <v>78</v>
      </c>
      <c r="B41" s="74">
        <v>879</v>
      </c>
      <c r="C41" s="74">
        <v>885</v>
      </c>
      <c r="D41" s="74" t="s">
        <v>3</v>
      </c>
      <c r="E41" s="74">
        <v>11</v>
      </c>
      <c r="F41" s="87">
        <v>9700004000</v>
      </c>
      <c r="G41" s="84">
        <v>200</v>
      </c>
      <c r="H41" s="88">
        <v>80</v>
      </c>
      <c r="I41" s="88">
        <v>80</v>
      </c>
      <c r="J41" s="124">
        <f>+J42</f>
        <v>0</v>
      </c>
      <c r="K41" s="124">
        <f>+K42</f>
        <v>0</v>
      </c>
      <c r="L41" s="117">
        <f>M41+N41+O41+P41</f>
        <v>0</v>
      </c>
      <c r="M41" s="124">
        <f t="shared" ref="M41:S42" si="13">+M42</f>
        <v>0</v>
      </c>
      <c r="N41" s="124">
        <f t="shared" si="13"/>
        <v>0</v>
      </c>
      <c r="O41" s="124">
        <f t="shared" si="13"/>
        <v>0</v>
      </c>
      <c r="P41" s="124">
        <f t="shared" si="13"/>
        <v>0</v>
      </c>
      <c r="Q41" s="124">
        <f t="shared" si="13"/>
        <v>100</v>
      </c>
      <c r="R41" s="124">
        <f t="shared" si="13"/>
        <v>0</v>
      </c>
      <c r="S41" s="124">
        <f t="shared" si="13"/>
        <v>0</v>
      </c>
    </row>
    <row r="42" spans="1:28" hidden="1">
      <c r="A42" s="85" t="s">
        <v>37</v>
      </c>
      <c r="B42" s="74">
        <v>879</v>
      </c>
      <c r="C42" s="74">
        <v>885</v>
      </c>
      <c r="D42" s="74" t="s">
        <v>3</v>
      </c>
      <c r="E42" s="74">
        <v>11</v>
      </c>
      <c r="F42" s="87">
        <v>9700004000</v>
      </c>
      <c r="G42" s="74" t="s">
        <v>38</v>
      </c>
      <c r="H42" s="88">
        <v>0</v>
      </c>
      <c r="I42" s="88">
        <v>0</v>
      </c>
      <c r="J42" s="121">
        <f>+J43</f>
        <v>0</v>
      </c>
      <c r="K42" s="121">
        <f>+K43</f>
        <v>0</v>
      </c>
      <c r="L42" s="117">
        <f>M42+N42+O42+P42</f>
        <v>0</v>
      </c>
      <c r="M42" s="121">
        <f t="shared" si="13"/>
        <v>0</v>
      </c>
      <c r="N42" s="121">
        <f t="shared" si="13"/>
        <v>0</v>
      </c>
      <c r="O42" s="121">
        <f t="shared" si="13"/>
        <v>0</v>
      </c>
      <c r="P42" s="121">
        <f t="shared" si="13"/>
        <v>0</v>
      </c>
      <c r="Q42" s="121">
        <f t="shared" si="13"/>
        <v>100</v>
      </c>
      <c r="R42" s="121">
        <f t="shared" si="13"/>
        <v>0</v>
      </c>
      <c r="S42" s="121">
        <f t="shared" si="13"/>
        <v>0</v>
      </c>
    </row>
    <row r="43" spans="1:28" hidden="1">
      <c r="A43" s="85" t="s">
        <v>70</v>
      </c>
      <c r="B43" s="74">
        <v>879</v>
      </c>
      <c r="C43" s="74">
        <v>885</v>
      </c>
      <c r="D43" s="74" t="s">
        <v>3</v>
      </c>
      <c r="E43" s="74">
        <v>11</v>
      </c>
      <c r="F43" s="87">
        <v>9700004000</v>
      </c>
      <c r="G43" s="74" t="s">
        <v>71</v>
      </c>
      <c r="H43" s="79">
        <v>0</v>
      </c>
      <c r="I43" s="79">
        <v>0</v>
      </c>
      <c r="J43" s="125"/>
      <c r="K43" s="125"/>
      <c r="L43" s="117">
        <f>M43+N43+O43+P43</f>
        <v>0</v>
      </c>
      <c r="M43" s="125"/>
      <c r="N43" s="125"/>
      <c r="O43" s="125"/>
      <c r="P43" s="125"/>
      <c r="Q43" s="125">
        <v>100</v>
      </c>
      <c r="R43" s="125"/>
      <c r="S43" s="125"/>
    </row>
    <row r="44" spans="1:28" hidden="1">
      <c r="A44" s="86" t="s">
        <v>77</v>
      </c>
      <c r="B44" s="74">
        <v>879</v>
      </c>
      <c r="C44" s="75">
        <v>885</v>
      </c>
      <c r="D44" s="75" t="s">
        <v>3</v>
      </c>
      <c r="E44" s="75" t="s">
        <v>34</v>
      </c>
      <c r="F44" s="89"/>
      <c r="G44" s="75"/>
      <c r="H44" s="72">
        <f>+H49</f>
        <v>1</v>
      </c>
      <c r="I44" s="72">
        <f>+I49</f>
        <v>0.9</v>
      </c>
      <c r="J44" s="125" t="e">
        <f t="shared" ref="J44:S44" si="14">J45</f>
        <v>#REF!</v>
      </c>
      <c r="K44" s="125" t="e">
        <f t="shared" si="14"/>
        <v>#REF!</v>
      </c>
      <c r="L44" s="125" t="e">
        <f t="shared" si="14"/>
        <v>#REF!</v>
      </c>
      <c r="M44" s="125" t="e">
        <f t="shared" si="14"/>
        <v>#REF!</v>
      </c>
      <c r="N44" s="125" t="e">
        <f t="shared" si="14"/>
        <v>#REF!</v>
      </c>
      <c r="O44" s="125" t="e">
        <f t="shared" si="14"/>
        <v>#REF!</v>
      </c>
      <c r="P44" s="125" t="e">
        <f t="shared" si="14"/>
        <v>#REF!</v>
      </c>
      <c r="Q44" s="125" t="e">
        <f t="shared" si="14"/>
        <v>#REF!</v>
      </c>
      <c r="R44" s="125" t="e">
        <f t="shared" si="14"/>
        <v>#REF!</v>
      </c>
      <c r="S44" s="125" t="e">
        <f t="shared" si="14"/>
        <v>#REF!</v>
      </c>
    </row>
    <row r="45" spans="1:28" ht="61.5" hidden="1" customHeight="1">
      <c r="A45" s="85" t="s">
        <v>98</v>
      </c>
      <c r="B45" s="74">
        <v>879</v>
      </c>
      <c r="C45" s="74">
        <v>885</v>
      </c>
      <c r="D45" s="74" t="s">
        <v>3</v>
      </c>
      <c r="E45" s="74" t="s">
        <v>34</v>
      </c>
      <c r="F45" s="84"/>
      <c r="G45" s="74"/>
      <c r="H45" s="79"/>
      <c r="I45" s="79"/>
      <c r="J45" s="125" t="e">
        <f>#REF!</f>
        <v>#REF!</v>
      </c>
      <c r="K45" s="125" t="e">
        <f>#REF!</f>
        <v>#REF!</v>
      </c>
      <c r="L45" s="117" t="e">
        <f>M45+N45+O45+P45</f>
        <v>#REF!</v>
      </c>
      <c r="M45" s="125" t="e">
        <f>#REF!</f>
        <v>#REF!</v>
      </c>
      <c r="N45" s="125" t="e">
        <f>#REF!</f>
        <v>#REF!</v>
      </c>
      <c r="O45" s="125" t="e">
        <f>#REF!</f>
        <v>#REF!</v>
      </c>
      <c r="P45" s="125" t="e">
        <f>#REF!</f>
        <v>#REF!</v>
      </c>
      <c r="Q45" s="125" t="e">
        <f>#REF!</f>
        <v>#REF!</v>
      </c>
      <c r="R45" s="125" t="e">
        <f>#REF!</f>
        <v>#REF!</v>
      </c>
      <c r="S45" s="125" t="e">
        <f>#REF!</f>
        <v>#REF!</v>
      </c>
    </row>
    <row r="46" spans="1:28" ht="24" hidden="1">
      <c r="A46" s="85" t="s">
        <v>46</v>
      </c>
      <c r="B46" s="74"/>
      <c r="C46" s="74">
        <v>885</v>
      </c>
      <c r="D46" s="74" t="s">
        <v>3</v>
      </c>
      <c r="E46" s="74" t="s">
        <v>34</v>
      </c>
      <c r="F46" s="84"/>
      <c r="G46" s="75">
        <v>200</v>
      </c>
      <c r="H46" s="88"/>
      <c r="I46" s="88"/>
      <c r="J46" s="125"/>
      <c r="K46" s="125"/>
      <c r="L46" s="117"/>
      <c r="M46" s="125"/>
      <c r="N46" s="125"/>
      <c r="O46" s="125"/>
      <c r="P46" s="125"/>
      <c r="Q46" s="125"/>
      <c r="R46" s="125"/>
      <c r="S46" s="125"/>
    </row>
    <row r="47" spans="1:28" ht="24" hidden="1">
      <c r="A47" s="85" t="s">
        <v>48</v>
      </c>
      <c r="B47" s="74"/>
      <c r="C47" s="74">
        <v>885</v>
      </c>
      <c r="D47" s="74" t="s">
        <v>3</v>
      </c>
      <c r="E47" s="74" t="s">
        <v>34</v>
      </c>
      <c r="F47" s="84"/>
      <c r="G47" s="74">
        <v>240</v>
      </c>
      <c r="H47" s="88"/>
      <c r="I47" s="88"/>
      <c r="J47" s="125"/>
      <c r="K47" s="125"/>
      <c r="L47" s="117"/>
      <c r="M47" s="125"/>
      <c r="N47" s="125"/>
      <c r="O47" s="125"/>
      <c r="P47" s="125"/>
      <c r="Q47" s="125"/>
      <c r="R47" s="125"/>
      <c r="S47" s="125"/>
    </row>
    <row r="48" spans="1:28" ht="24" hidden="1">
      <c r="A48" s="85" t="s">
        <v>50</v>
      </c>
      <c r="B48" s="74"/>
      <c r="C48" s="74">
        <v>885</v>
      </c>
      <c r="D48" s="74" t="s">
        <v>3</v>
      </c>
      <c r="E48" s="74" t="s">
        <v>34</v>
      </c>
      <c r="F48" s="84"/>
      <c r="G48" s="74">
        <v>244</v>
      </c>
      <c r="H48" s="88"/>
      <c r="I48" s="88"/>
      <c r="J48" s="125"/>
      <c r="K48" s="125"/>
      <c r="L48" s="117"/>
      <c r="M48" s="125"/>
      <c r="N48" s="125"/>
      <c r="O48" s="125"/>
      <c r="P48" s="125"/>
      <c r="Q48" s="125"/>
      <c r="R48" s="125"/>
      <c r="S48" s="125"/>
    </row>
    <row r="49" spans="1:28">
      <c r="A49" s="86" t="s">
        <v>106</v>
      </c>
      <c r="B49" s="74"/>
      <c r="C49" s="75">
        <v>885</v>
      </c>
      <c r="D49" s="75" t="s">
        <v>3</v>
      </c>
      <c r="E49" s="75" t="s">
        <v>34</v>
      </c>
      <c r="F49" s="75"/>
      <c r="G49" s="75">
        <v>0</v>
      </c>
      <c r="H49" s="90">
        <v>1</v>
      </c>
      <c r="I49" s="90">
        <v>0.9</v>
      </c>
      <c r="J49" s="125"/>
      <c r="K49" s="125"/>
      <c r="L49" s="117"/>
      <c r="M49" s="125"/>
      <c r="N49" s="125"/>
      <c r="O49" s="125"/>
      <c r="P49" s="125"/>
      <c r="Q49" s="125"/>
      <c r="R49" s="125"/>
      <c r="S49" s="125"/>
    </row>
    <row r="50" spans="1:28" ht="24" hidden="1">
      <c r="A50" s="85" t="s">
        <v>46</v>
      </c>
      <c r="B50" s="74"/>
      <c r="C50" s="74">
        <v>885</v>
      </c>
      <c r="D50" s="74" t="s">
        <v>3</v>
      </c>
      <c r="E50" s="74" t="s">
        <v>34</v>
      </c>
      <c r="F50" s="74">
        <v>9700076050</v>
      </c>
      <c r="G50" s="74">
        <v>240</v>
      </c>
      <c r="H50" s="88">
        <v>1</v>
      </c>
      <c r="I50" s="88">
        <v>1</v>
      </c>
      <c r="J50" s="125"/>
      <c r="K50" s="125"/>
      <c r="L50" s="117"/>
      <c r="M50" s="125"/>
      <c r="N50" s="125"/>
      <c r="O50" s="125"/>
      <c r="P50" s="125"/>
      <c r="Q50" s="125"/>
      <c r="R50" s="125"/>
      <c r="S50" s="125"/>
    </row>
    <row r="51" spans="1:28" ht="24">
      <c r="A51" s="85" t="s">
        <v>48</v>
      </c>
      <c r="B51" s="74"/>
      <c r="C51" s="74">
        <v>885</v>
      </c>
      <c r="D51" s="74" t="s">
        <v>3</v>
      </c>
      <c r="E51" s="74" t="s">
        <v>34</v>
      </c>
      <c r="F51" s="74">
        <v>9700076050</v>
      </c>
      <c r="G51" s="74">
        <v>244</v>
      </c>
      <c r="H51" s="88">
        <v>1</v>
      </c>
      <c r="I51" s="88">
        <v>0.9</v>
      </c>
      <c r="J51" s="125"/>
      <c r="K51" s="125"/>
      <c r="L51" s="117"/>
      <c r="M51" s="125"/>
      <c r="N51" s="125"/>
      <c r="O51" s="125"/>
      <c r="P51" s="125"/>
      <c r="Q51" s="125"/>
      <c r="R51" s="125"/>
      <c r="S51" s="125"/>
    </row>
    <row r="52" spans="1:28" ht="15" customHeight="1">
      <c r="A52" s="86" t="s">
        <v>64</v>
      </c>
      <c r="B52" s="75">
        <v>878</v>
      </c>
      <c r="C52" s="75">
        <v>885</v>
      </c>
      <c r="D52" s="75" t="s">
        <v>12</v>
      </c>
      <c r="E52" s="75"/>
      <c r="F52" s="92"/>
      <c r="G52" s="75" t="s">
        <v>45</v>
      </c>
      <c r="H52" s="72">
        <f t="shared" ref="H52:W53" si="15">+H53</f>
        <v>141.19999999999999</v>
      </c>
      <c r="I52" s="72">
        <f t="shared" si="15"/>
        <v>140.4</v>
      </c>
      <c r="J52" s="72">
        <f t="shared" si="15"/>
        <v>0</v>
      </c>
      <c r="K52" s="72">
        <f t="shared" si="15"/>
        <v>0</v>
      </c>
      <c r="L52" s="72">
        <f t="shared" si="15"/>
        <v>0</v>
      </c>
      <c r="M52" s="72">
        <f t="shared" si="15"/>
        <v>0</v>
      </c>
      <c r="N52" s="72">
        <f t="shared" si="15"/>
        <v>0</v>
      </c>
      <c r="O52" s="72">
        <f t="shared" si="15"/>
        <v>0</v>
      </c>
      <c r="P52" s="72">
        <f t="shared" si="15"/>
        <v>0</v>
      </c>
      <c r="Q52" s="72">
        <f t="shared" si="15"/>
        <v>0</v>
      </c>
      <c r="R52" s="72">
        <f t="shared" si="15"/>
        <v>1012.2</v>
      </c>
      <c r="S52" s="72">
        <f t="shared" si="15"/>
        <v>0</v>
      </c>
      <c r="T52" s="72">
        <f t="shared" si="15"/>
        <v>0</v>
      </c>
      <c r="U52" s="72">
        <f t="shared" si="15"/>
        <v>0</v>
      </c>
      <c r="V52" s="72">
        <f t="shared" si="15"/>
        <v>0</v>
      </c>
      <c r="W52" s="72">
        <f t="shared" si="15"/>
        <v>0</v>
      </c>
      <c r="X52" s="72">
        <f t="shared" ref="I52:AB53" si="16">+X53</f>
        <v>0</v>
      </c>
      <c r="Y52" s="72">
        <f t="shared" si="16"/>
        <v>0</v>
      </c>
      <c r="Z52" s="72">
        <f t="shared" si="16"/>
        <v>0</v>
      </c>
      <c r="AA52" s="72">
        <f t="shared" si="16"/>
        <v>0</v>
      </c>
      <c r="AB52" s="72">
        <f t="shared" si="16"/>
        <v>0</v>
      </c>
    </row>
    <row r="53" spans="1:28" hidden="1">
      <c r="A53" s="85" t="s">
        <v>65</v>
      </c>
      <c r="B53" s="74">
        <v>878</v>
      </c>
      <c r="C53" s="74">
        <v>885</v>
      </c>
      <c r="D53" s="74" t="s">
        <v>12</v>
      </c>
      <c r="E53" s="74" t="s">
        <v>4</v>
      </c>
      <c r="F53" s="87">
        <v>9990051180</v>
      </c>
      <c r="G53" s="74"/>
      <c r="H53" s="79">
        <f t="shared" si="15"/>
        <v>141.19999999999999</v>
      </c>
      <c r="I53" s="79">
        <f t="shared" si="16"/>
        <v>140.4</v>
      </c>
      <c r="J53" s="79">
        <f t="shared" si="16"/>
        <v>0</v>
      </c>
      <c r="K53" s="79">
        <f t="shared" si="16"/>
        <v>0</v>
      </c>
      <c r="L53" s="79">
        <f t="shared" si="16"/>
        <v>0</v>
      </c>
      <c r="M53" s="79">
        <f t="shared" si="16"/>
        <v>0</v>
      </c>
      <c r="N53" s="79">
        <f t="shared" si="16"/>
        <v>0</v>
      </c>
      <c r="O53" s="79">
        <f t="shared" si="16"/>
        <v>0</v>
      </c>
      <c r="P53" s="79">
        <f t="shared" si="16"/>
        <v>0</v>
      </c>
      <c r="Q53" s="79">
        <f t="shared" si="16"/>
        <v>0</v>
      </c>
      <c r="R53" s="79">
        <f t="shared" si="16"/>
        <v>1012.2</v>
      </c>
      <c r="S53" s="79">
        <f t="shared" si="16"/>
        <v>0</v>
      </c>
      <c r="T53" s="79">
        <f t="shared" si="16"/>
        <v>0</v>
      </c>
      <c r="U53" s="79">
        <f t="shared" si="16"/>
        <v>0</v>
      </c>
      <c r="V53" s="79">
        <f t="shared" si="16"/>
        <v>0</v>
      </c>
      <c r="W53" s="79">
        <f t="shared" si="16"/>
        <v>0</v>
      </c>
      <c r="X53" s="79">
        <f t="shared" si="16"/>
        <v>0</v>
      </c>
      <c r="Y53" s="79">
        <f t="shared" si="16"/>
        <v>0</v>
      </c>
      <c r="Z53" s="79">
        <f t="shared" si="16"/>
        <v>0</v>
      </c>
      <c r="AA53" s="79">
        <f t="shared" si="16"/>
        <v>0</v>
      </c>
      <c r="AB53" s="79">
        <f t="shared" si="16"/>
        <v>0</v>
      </c>
    </row>
    <row r="54" spans="1:28" hidden="1">
      <c r="A54" s="85" t="s">
        <v>24</v>
      </c>
      <c r="B54" s="74">
        <v>878</v>
      </c>
      <c r="C54" s="74">
        <v>885</v>
      </c>
      <c r="D54" s="74" t="s">
        <v>12</v>
      </c>
      <c r="E54" s="74" t="s">
        <v>4</v>
      </c>
      <c r="F54" s="87">
        <v>9990051180</v>
      </c>
      <c r="G54" s="74"/>
      <c r="H54" s="79">
        <f>H55+H56</f>
        <v>141.19999999999999</v>
      </c>
      <c r="I54" s="79">
        <f t="shared" ref="I54:AB54" si="17">I55+I56</f>
        <v>140.4</v>
      </c>
      <c r="J54" s="79">
        <f t="shared" si="17"/>
        <v>0</v>
      </c>
      <c r="K54" s="79">
        <f t="shared" si="17"/>
        <v>0</v>
      </c>
      <c r="L54" s="79">
        <f t="shared" si="17"/>
        <v>0</v>
      </c>
      <c r="M54" s="79">
        <f t="shared" si="17"/>
        <v>0</v>
      </c>
      <c r="N54" s="79">
        <f t="shared" si="17"/>
        <v>0</v>
      </c>
      <c r="O54" s="79">
        <f t="shared" si="17"/>
        <v>0</v>
      </c>
      <c r="P54" s="79">
        <f t="shared" si="17"/>
        <v>0</v>
      </c>
      <c r="Q54" s="79">
        <f t="shared" si="17"/>
        <v>0</v>
      </c>
      <c r="R54" s="79">
        <f t="shared" si="17"/>
        <v>1012.2</v>
      </c>
      <c r="S54" s="79">
        <f t="shared" si="17"/>
        <v>0</v>
      </c>
      <c r="T54" s="79">
        <f t="shared" si="17"/>
        <v>0</v>
      </c>
      <c r="U54" s="79">
        <f t="shared" si="17"/>
        <v>0</v>
      </c>
      <c r="V54" s="79">
        <f t="shared" si="17"/>
        <v>0</v>
      </c>
      <c r="W54" s="79">
        <f t="shared" si="17"/>
        <v>0</v>
      </c>
      <c r="X54" s="79">
        <f t="shared" si="17"/>
        <v>0</v>
      </c>
      <c r="Y54" s="79">
        <f t="shared" si="17"/>
        <v>0</v>
      </c>
      <c r="Z54" s="79">
        <f t="shared" si="17"/>
        <v>0</v>
      </c>
      <c r="AA54" s="79">
        <f t="shared" si="17"/>
        <v>0</v>
      </c>
      <c r="AB54" s="79">
        <f t="shared" si="17"/>
        <v>0</v>
      </c>
    </row>
    <row r="55" spans="1:28" ht="24">
      <c r="A55" s="85" t="s">
        <v>25</v>
      </c>
      <c r="B55" s="74">
        <v>878</v>
      </c>
      <c r="C55" s="74">
        <v>885</v>
      </c>
      <c r="D55" s="74" t="s">
        <v>12</v>
      </c>
      <c r="E55" s="74" t="s">
        <v>4</v>
      </c>
      <c r="F55" s="87">
        <v>9990051180</v>
      </c>
      <c r="G55" s="74">
        <v>121</v>
      </c>
      <c r="H55" s="78">
        <v>132.6</v>
      </c>
      <c r="I55" s="78">
        <v>132.6</v>
      </c>
      <c r="J55" s="121">
        <f>+J56</f>
        <v>0</v>
      </c>
      <c r="K55" s="121">
        <f>+K56</f>
        <v>0</v>
      </c>
      <c r="L55" s="117">
        <f>M55+N55+O55+P55</f>
        <v>0</v>
      </c>
      <c r="M55" s="121">
        <f t="shared" ref="M55:S55" si="18">+M56</f>
        <v>0</v>
      </c>
      <c r="N55" s="121">
        <f t="shared" si="18"/>
        <v>0</v>
      </c>
      <c r="O55" s="121">
        <f t="shared" si="18"/>
        <v>0</v>
      </c>
      <c r="P55" s="121">
        <f t="shared" si="18"/>
        <v>0</v>
      </c>
      <c r="Q55" s="121">
        <f t="shared" si="18"/>
        <v>0</v>
      </c>
      <c r="R55" s="121">
        <f t="shared" si="18"/>
        <v>506.1</v>
      </c>
      <c r="S55" s="121">
        <f t="shared" si="18"/>
        <v>0</v>
      </c>
    </row>
    <row r="56" spans="1:28" ht="24">
      <c r="A56" s="85" t="s">
        <v>46</v>
      </c>
      <c r="B56" s="74">
        <v>878</v>
      </c>
      <c r="C56" s="74">
        <v>885</v>
      </c>
      <c r="D56" s="74" t="s">
        <v>12</v>
      </c>
      <c r="E56" s="74" t="s">
        <v>4</v>
      </c>
      <c r="F56" s="87">
        <v>9990051180</v>
      </c>
      <c r="G56" s="74">
        <v>244</v>
      </c>
      <c r="H56" s="88">
        <v>8.6</v>
      </c>
      <c r="I56" s="88">
        <v>7.8</v>
      </c>
      <c r="J56" s="121">
        <f>+J57</f>
        <v>0</v>
      </c>
      <c r="K56" s="121">
        <f>+K57</f>
        <v>0</v>
      </c>
      <c r="L56" s="117">
        <f>M56+N56+O56+P56</f>
        <v>0</v>
      </c>
      <c r="M56" s="121">
        <f t="shared" ref="M56:S56" si="19">+M57</f>
        <v>0</v>
      </c>
      <c r="N56" s="121">
        <f t="shared" si="19"/>
        <v>0</v>
      </c>
      <c r="O56" s="121">
        <f t="shared" si="19"/>
        <v>0</v>
      </c>
      <c r="P56" s="121">
        <f t="shared" si="19"/>
        <v>0</v>
      </c>
      <c r="Q56" s="121">
        <f t="shared" si="19"/>
        <v>0</v>
      </c>
      <c r="R56" s="121">
        <f t="shared" si="19"/>
        <v>506.1</v>
      </c>
      <c r="S56" s="121">
        <f t="shared" si="19"/>
        <v>0</v>
      </c>
    </row>
    <row r="57" spans="1:28" ht="24" hidden="1">
      <c r="A57" s="76" t="s">
        <v>83</v>
      </c>
      <c r="B57" s="74"/>
      <c r="C57" s="74">
        <v>883</v>
      </c>
      <c r="D57" s="74" t="s">
        <v>4</v>
      </c>
      <c r="E57" s="74">
        <v>10</v>
      </c>
      <c r="F57" s="74" t="s">
        <v>87</v>
      </c>
      <c r="G57" s="74" t="s">
        <v>47</v>
      </c>
      <c r="H57" s="88">
        <v>0</v>
      </c>
      <c r="I57" s="88">
        <v>0</v>
      </c>
      <c r="J57" s="121"/>
      <c r="K57" s="121"/>
      <c r="L57" s="117">
        <f>M57+N57+O57+P57</f>
        <v>0</v>
      </c>
      <c r="M57" s="121"/>
      <c r="N57" s="121"/>
      <c r="O57" s="121"/>
      <c r="P57" s="121"/>
      <c r="Q57" s="121"/>
      <c r="R57" s="121">
        <v>506.1</v>
      </c>
      <c r="S57" s="121"/>
    </row>
    <row r="58" spans="1:28" hidden="1">
      <c r="A58" s="86" t="s">
        <v>84</v>
      </c>
      <c r="B58" s="74"/>
      <c r="C58" s="74">
        <v>883</v>
      </c>
      <c r="D58" s="74" t="s">
        <v>4</v>
      </c>
      <c r="E58" s="74">
        <v>10</v>
      </c>
      <c r="F58" s="74" t="s">
        <v>87</v>
      </c>
      <c r="G58" s="74" t="s">
        <v>49</v>
      </c>
      <c r="H58" s="88">
        <f>+H59</f>
        <v>2</v>
      </c>
      <c r="I58" s="88">
        <f>+I59</f>
        <v>2</v>
      </c>
      <c r="J58" s="121"/>
      <c r="K58" s="121"/>
      <c r="L58" s="117"/>
      <c r="M58" s="121"/>
      <c r="N58" s="121"/>
      <c r="O58" s="121"/>
      <c r="P58" s="121"/>
      <c r="Q58" s="121"/>
      <c r="R58" s="121"/>
      <c r="S58" s="121"/>
    </row>
    <row r="59" spans="1:28" ht="24" hidden="1">
      <c r="A59" s="80" t="s">
        <v>85</v>
      </c>
      <c r="B59" s="74"/>
      <c r="C59" s="74">
        <v>883</v>
      </c>
      <c r="D59" s="74" t="s">
        <v>4</v>
      </c>
      <c r="E59" s="74">
        <v>10</v>
      </c>
      <c r="F59" s="74" t="s">
        <v>87</v>
      </c>
      <c r="G59" s="74" t="s">
        <v>51</v>
      </c>
      <c r="H59" s="88">
        <v>2</v>
      </c>
      <c r="I59" s="88">
        <v>2</v>
      </c>
      <c r="J59" s="121"/>
      <c r="K59" s="121"/>
      <c r="L59" s="117"/>
      <c r="M59" s="121"/>
      <c r="N59" s="121"/>
      <c r="O59" s="121"/>
      <c r="P59" s="121"/>
      <c r="Q59" s="121"/>
      <c r="R59" s="121"/>
      <c r="S59" s="121"/>
    </row>
    <row r="60" spans="1:28" ht="24" hidden="1">
      <c r="A60" s="85" t="s">
        <v>46</v>
      </c>
      <c r="B60" s="74"/>
      <c r="C60" s="74">
        <v>883</v>
      </c>
      <c r="D60" s="74" t="s">
        <v>4</v>
      </c>
      <c r="E60" s="74">
        <v>14</v>
      </c>
      <c r="F60" s="74" t="s">
        <v>88</v>
      </c>
      <c r="G60" s="74"/>
      <c r="H60" s="88">
        <f t="shared" ref="H60:I62" si="20">+H61</f>
        <v>2</v>
      </c>
      <c r="I60" s="88">
        <f t="shared" si="20"/>
        <v>2</v>
      </c>
      <c r="J60" s="121"/>
      <c r="K60" s="121"/>
      <c r="L60" s="117"/>
      <c r="M60" s="121"/>
      <c r="N60" s="121"/>
      <c r="O60" s="121"/>
      <c r="P60" s="121"/>
      <c r="Q60" s="121"/>
      <c r="R60" s="121"/>
      <c r="S60" s="121"/>
    </row>
    <row r="61" spans="1:28" ht="24" hidden="1">
      <c r="A61" s="85" t="s">
        <v>48</v>
      </c>
      <c r="B61" s="74"/>
      <c r="C61" s="74">
        <v>886</v>
      </c>
      <c r="D61" s="74" t="s">
        <v>4</v>
      </c>
      <c r="E61" s="74">
        <v>14</v>
      </c>
      <c r="F61" s="74" t="s">
        <v>88</v>
      </c>
      <c r="G61" s="74" t="s">
        <v>47</v>
      </c>
      <c r="H61" s="88">
        <f t="shared" si="20"/>
        <v>2</v>
      </c>
      <c r="I61" s="88">
        <f t="shared" si="20"/>
        <v>2</v>
      </c>
      <c r="J61" s="121"/>
      <c r="K61" s="121"/>
      <c r="L61" s="117"/>
      <c r="M61" s="121"/>
      <c r="N61" s="121"/>
      <c r="O61" s="121"/>
      <c r="P61" s="121"/>
      <c r="Q61" s="121"/>
      <c r="R61" s="121"/>
      <c r="S61" s="121"/>
    </row>
    <row r="62" spans="1:28" ht="24" hidden="1">
      <c r="A62" s="85" t="s">
        <v>50</v>
      </c>
      <c r="B62" s="74"/>
      <c r="C62" s="74">
        <v>886</v>
      </c>
      <c r="D62" s="74" t="s">
        <v>4</v>
      </c>
      <c r="E62" s="74">
        <v>14</v>
      </c>
      <c r="F62" s="74" t="s">
        <v>88</v>
      </c>
      <c r="G62" s="74" t="s">
        <v>49</v>
      </c>
      <c r="H62" s="88">
        <f t="shared" si="20"/>
        <v>2</v>
      </c>
      <c r="I62" s="88">
        <f t="shared" si="20"/>
        <v>2</v>
      </c>
      <c r="J62" s="121"/>
      <c r="K62" s="121"/>
      <c r="L62" s="117"/>
      <c r="M62" s="121"/>
      <c r="N62" s="121"/>
      <c r="O62" s="121"/>
      <c r="P62" s="121"/>
      <c r="Q62" s="121"/>
      <c r="R62" s="121"/>
      <c r="S62" s="121"/>
    </row>
    <row r="63" spans="1:28" ht="36" hidden="1">
      <c r="A63" s="80" t="s">
        <v>86</v>
      </c>
      <c r="B63" s="74"/>
      <c r="C63" s="74">
        <v>886</v>
      </c>
      <c r="D63" s="74" t="s">
        <v>4</v>
      </c>
      <c r="E63" s="74">
        <v>14</v>
      </c>
      <c r="F63" s="74" t="s">
        <v>88</v>
      </c>
      <c r="G63" s="74" t="s">
        <v>51</v>
      </c>
      <c r="H63" s="88">
        <v>2</v>
      </c>
      <c r="I63" s="88">
        <v>2</v>
      </c>
      <c r="J63" s="121"/>
      <c r="K63" s="121"/>
      <c r="L63" s="117"/>
      <c r="M63" s="121"/>
      <c r="N63" s="121"/>
      <c r="O63" s="121"/>
      <c r="P63" s="121"/>
      <c r="Q63" s="121"/>
      <c r="R63" s="121"/>
      <c r="S63" s="121"/>
    </row>
    <row r="64" spans="1:28" ht="24" hidden="1">
      <c r="A64" s="85" t="s">
        <v>46</v>
      </c>
      <c r="B64" s="74"/>
      <c r="C64" s="74">
        <v>886</v>
      </c>
      <c r="D64" s="77" t="s">
        <v>5</v>
      </c>
      <c r="E64" s="77" t="s">
        <v>63</v>
      </c>
      <c r="F64" s="77" t="s">
        <v>52</v>
      </c>
      <c r="G64" s="77" t="s">
        <v>45</v>
      </c>
      <c r="H64" s="78">
        <f>H65</f>
        <v>4</v>
      </c>
      <c r="I64" s="78">
        <f>I65</f>
        <v>4</v>
      </c>
      <c r="J64" s="121"/>
      <c r="K64" s="121"/>
      <c r="L64" s="117"/>
      <c r="M64" s="121"/>
      <c r="N64" s="121"/>
      <c r="O64" s="121"/>
      <c r="P64" s="121"/>
      <c r="Q64" s="121"/>
      <c r="R64" s="121"/>
      <c r="S64" s="121"/>
    </row>
    <row r="65" spans="1:19" ht="24" hidden="1">
      <c r="A65" s="85" t="s">
        <v>48</v>
      </c>
      <c r="B65" s="74"/>
      <c r="C65" s="74">
        <v>886</v>
      </c>
      <c r="D65" s="77" t="s">
        <v>5</v>
      </c>
      <c r="E65" s="77" t="s">
        <v>10</v>
      </c>
      <c r="F65" s="77" t="s">
        <v>52</v>
      </c>
      <c r="G65" s="77" t="s">
        <v>45</v>
      </c>
      <c r="H65" s="78">
        <f>H66</f>
        <v>4</v>
      </c>
      <c r="I65" s="78">
        <f>I66</f>
        <v>4</v>
      </c>
      <c r="J65" s="121"/>
      <c r="K65" s="121"/>
      <c r="L65" s="117"/>
      <c r="M65" s="121"/>
      <c r="N65" s="121"/>
      <c r="O65" s="121"/>
      <c r="P65" s="121"/>
      <c r="Q65" s="121"/>
      <c r="R65" s="121"/>
      <c r="S65" s="121"/>
    </row>
    <row r="66" spans="1:19" ht="24" hidden="1">
      <c r="A66" s="85" t="s">
        <v>50</v>
      </c>
      <c r="B66" s="74"/>
      <c r="C66" s="74">
        <v>886</v>
      </c>
      <c r="D66" s="74" t="s">
        <v>5</v>
      </c>
      <c r="E66" s="74" t="s">
        <v>10</v>
      </c>
      <c r="F66" s="74"/>
      <c r="G66" s="74"/>
      <c r="H66" s="88">
        <f>+H67+H74</f>
        <v>4</v>
      </c>
      <c r="I66" s="88">
        <f>+I67+I74</f>
        <v>4</v>
      </c>
      <c r="J66" s="121"/>
      <c r="K66" s="121"/>
      <c r="L66" s="117"/>
      <c r="M66" s="121"/>
      <c r="N66" s="121"/>
      <c r="O66" s="121"/>
      <c r="P66" s="121"/>
      <c r="Q66" s="121"/>
      <c r="R66" s="121"/>
      <c r="S66" s="121"/>
    </row>
    <row r="67" spans="1:19" hidden="1">
      <c r="A67" s="76" t="s">
        <v>89</v>
      </c>
      <c r="B67" s="74"/>
      <c r="C67" s="74">
        <v>886</v>
      </c>
      <c r="D67" s="74" t="s">
        <v>5</v>
      </c>
      <c r="E67" s="74" t="s">
        <v>10</v>
      </c>
      <c r="F67" s="74" t="s">
        <v>92</v>
      </c>
      <c r="G67" s="74" t="s">
        <v>45</v>
      </c>
      <c r="H67" s="88">
        <f t="shared" ref="H67:I69" si="21">+H68</f>
        <v>2</v>
      </c>
      <c r="I67" s="88">
        <f t="shared" si="21"/>
        <v>2</v>
      </c>
      <c r="J67" s="121"/>
      <c r="K67" s="121"/>
      <c r="L67" s="117"/>
      <c r="M67" s="121"/>
      <c r="N67" s="121"/>
      <c r="O67" s="121"/>
      <c r="P67" s="121"/>
      <c r="Q67" s="121"/>
      <c r="R67" s="121"/>
      <c r="S67" s="121"/>
    </row>
    <row r="68" spans="1:19" hidden="1">
      <c r="A68" s="76" t="s">
        <v>90</v>
      </c>
      <c r="B68" s="74"/>
      <c r="C68" s="74">
        <v>886</v>
      </c>
      <c r="D68" s="74" t="s">
        <v>5</v>
      </c>
      <c r="E68" s="74" t="s">
        <v>10</v>
      </c>
      <c r="F68" s="74" t="s">
        <v>92</v>
      </c>
      <c r="G68" s="74">
        <v>200</v>
      </c>
      <c r="H68" s="88">
        <f t="shared" si="21"/>
        <v>2</v>
      </c>
      <c r="I68" s="88">
        <f t="shared" si="21"/>
        <v>2</v>
      </c>
      <c r="J68" s="121"/>
      <c r="K68" s="121"/>
      <c r="L68" s="117"/>
      <c r="M68" s="121"/>
      <c r="N68" s="121"/>
      <c r="O68" s="121"/>
      <c r="P68" s="121"/>
      <c r="Q68" s="121"/>
      <c r="R68" s="121"/>
      <c r="S68" s="121"/>
    </row>
    <row r="69" spans="1:19" hidden="1">
      <c r="A69" s="86" t="s">
        <v>84</v>
      </c>
      <c r="B69" s="74"/>
      <c r="C69" s="74">
        <v>886</v>
      </c>
      <c r="D69" s="74" t="s">
        <v>5</v>
      </c>
      <c r="E69" s="74" t="s">
        <v>10</v>
      </c>
      <c r="F69" s="74" t="s">
        <v>92</v>
      </c>
      <c r="G69" s="74">
        <v>240</v>
      </c>
      <c r="H69" s="88">
        <f t="shared" si="21"/>
        <v>2</v>
      </c>
      <c r="I69" s="88">
        <f t="shared" si="21"/>
        <v>2</v>
      </c>
      <c r="J69" s="121"/>
      <c r="K69" s="121"/>
      <c r="L69" s="117"/>
      <c r="M69" s="121"/>
      <c r="N69" s="121"/>
      <c r="O69" s="121"/>
      <c r="P69" s="121"/>
      <c r="Q69" s="121"/>
      <c r="R69" s="121"/>
      <c r="S69" s="121"/>
    </row>
    <row r="70" spans="1:19" ht="36" hidden="1">
      <c r="A70" s="85" t="s">
        <v>91</v>
      </c>
      <c r="B70" s="74"/>
      <c r="C70" s="74">
        <v>886</v>
      </c>
      <c r="D70" s="74" t="s">
        <v>5</v>
      </c>
      <c r="E70" s="74" t="s">
        <v>10</v>
      </c>
      <c r="F70" s="74" t="s">
        <v>92</v>
      </c>
      <c r="G70" s="74">
        <v>244</v>
      </c>
      <c r="H70" s="88">
        <v>2</v>
      </c>
      <c r="I70" s="88">
        <v>2</v>
      </c>
      <c r="J70" s="121"/>
      <c r="K70" s="121"/>
      <c r="L70" s="117"/>
      <c r="M70" s="121"/>
      <c r="N70" s="121"/>
      <c r="O70" s="121"/>
      <c r="P70" s="121"/>
      <c r="Q70" s="121"/>
      <c r="R70" s="121"/>
      <c r="S70" s="121"/>
    </row>
    <row r="71" spans="1:19" ht="24" hidden="1">
      <c r="A71" s="85" t="s">
        <v>46</v>
      </c>
      <c r="B71" s="74"/>
      <c r="C71" s="74">
        <v>886</v>
      </c>
      <c r="D71" s="77" t="s">
        <v>5</v>
      </c>
      <c r="E71" s="77" t="s">
        <v>23</v>
      </c>
      <c r="F71" s="77" t="s">
        <v>52</v>
      </c>
      <c r="G71" s="77" t="s">
        <v>45</v>
      </c>
      <c r="H71" s="78">
        <f>H72</f>
        <v>2</v>
      </c>
      <c r="I71" s="78">
        <f>I72</f>
        <v>2</v>
      </c>
      <c r="J71" s="121"/>
      <c r="K71" s="121"/>
      <c r="L71" s="117"/>
      <c r="M71" s="121"/>
      <c r="N71" s="121"/>
      <c r="O71" s="121"/>
      <c r="P71" s="121"/>
      <c r="Q71" s="121"/>
      <c r="R71" s="121"/>
      <c r="S71" s="121"/>
    </row>
    <row r="72" spans="1:19" ht="24" hidden="1">
      <c r="A72" s="85" t="s">
        <v>48</v>
      </c>
      <c r="B72" s="74"/>
      <c r="C72" s="74">
        <v>886</v>
      </c>
      <c r="D72" s="74" t="s">
        <v>5</v>
      </c>
      <c r="E72" s="74" t="s">
        <v>23</v>
      </c>
      <c r="F72" s="74"/>
      <c r="G72" s="74"/>
      <c r="H72" s="88">
        <f>H73</f>
        <v>2</v>
      </c>
      <c r="I72" s="88">
        <f>I73</f>
        <v>2</v>
      </c>
      <c r="J72" s="121"/>
      <c r="K72" s="121"/>
      <c r="L72" s="117"/>
      <c r="M72" s="121"/>
      <c r="N72" s="121"/>
      <c r="O72" s="121"/>
      <c r="P72" s="121"/>
      <c r="Q72" s="121"/>
      <c r="R72" s="121"/>
      <c r="S72" s="121"/>
    </row>
    <row r="73" spans="1:19" ht="24" hidden="1">
      <c r="A73" s="85" t="s">
        <v>50</v>
      </c>
      <c r="B73" s="74"/>
      <c r="C73" s="74">
        <v>886</v>
      </c>
      <c r="D73" s="74" t="s">
        <v>5</v>
      </c>
      <c r="E73" s="74" t="s">
        <v>23</v>
      </c>
      <c r="F73" s="74" t="s">
        <v>73</v>
      </c>
      <c r="G73" s="74"/>
      <c r="H73" s="88">
        <f t="shared" ref="H73:I75" si="22">+H74</f>
        <v>2</v>
      </c>
      <c r="I73" s="88">
        <f t="shared" si="22"/>
        <v>2</v>
      </c>
      <c r="J73" s="121"/>
      <c r="K73" s="121"/>
      <c r="L73" s="117"/>
      <c r="M73" s="121"/>
      <c r="N73" s="121"/>
      <c r="O73" s="121"/>
      <c r="P73" s="121"/>
      <c r="Q73" s="121"/>
      <c r="R73" s="121"/>
      <c r="S73" s="121"/>
    </row>
    <row r="74" spans="1:19" hidden="1">
      <c r="A74" s="76" t="s">
        <v>93</v>
      </c>
      <c r="B74" s="77" t="s">
        <v>5</v>
      </c>
      <c r="C74" s="74">
        <v>886</v>
      </c>
      <c r="D74" s="74" t="s">
        <v>5</v>
      </c>
      <c r="E74" s="74" t="s">
        <v>23</v>
      </c>
      <c r="F74" s="74" t="s">
        <v>73</v>
      </c>
      <c r="G74" s="74" t="s">
        <v>47</v>
      </c>
      <c r="H74" s="88">
        <f t="shared" si="22"/>
        <v>2</v>
      </c>
      <c r="I74" s="88">
        <f t="shared" si="22"/>
        <v>2</v>
      </c>
      <c r="J74" s="121"/>
      <c r="K74" s="121"/>
      <c r="L74" s="117"/>
      <c r="M74" s="121"/>
      <c r="N74" s="121"/>
      <c r="O74" s="121"/>
      <c r="P74" s="121"/>
      <c r="Q74" s="121"/>
      <c r="R74" s="121"/>
      <c r="S74" s="121"/>
    </row>
    <row r="75" spans="1:19" hidden="1">
      <c r="A75" s="85" t="s">
        <v>84</v>
      </c>
      <c r="B75" s="74"/>
      <c r="C75" s="74">
        <v>886</v>
      </c>
      <c r="D75" s="74" t="s">
        <v>5</v>
      </c>
      <c r="E75" s="74" t="s">
        <v>23</v>
      </c>
      <c r="F75" s="74" t="s">
        <v>73</v>
      </c>
      <c r="G75" s="74" t="s">
        <v>49</v>
      </c>
      <c r="H75" s="88">
        <f t="shared" si="22"/>
        <v>2</v>
      </c>
      <c r="I75" s="88">
        <f t="shared" si="22"/>
        <v>2</v>
      </c>
      <c r="J75" s="121"/>
      <c r="K75" s="121"/>
      <c r="L75" s="117"/>
      <c r="M75" s="121"/>
      <c r="N75" s="121"/>
      <c r="O75" s="121"/>
      <c r="P75" s="121"/>
      <c r="Q75" s="121"/>
      <c r="R75" s="121"/>
      <c r="S75" s="121"/>
    </row>
    <row r="76" spans="1:19" ht="36" hidden="1">
      <c r="A76" s="85" t="s">
        <v>94</v>
      </c>
      <c r="B76" s="74"/>
      <c r="C76" s="74">
        <v>886</v>
      </c>
      <c r="D76" s="74" t="s">
        <v>5</v>
      </c>
      <c r="E76" s="74" t="s">
        <v>23</v>
      </c>
      <c r="F76" s="74" t="s">
        <v>73</v>
      </c>
      <c r="G76" s="74" t="s">
        <v>51</v>
      </c>
      <c r="H76" s="88">
        <v>2</v>
      </c>
      <c r="I76" s="88">
        <v>2</v>
      </c>
      <c r="J76" s="121"/>
      <c r="K76" s="121"/>
      <c r="L76" s="117"/>
      <c r="M76" s="121"/>
      <c r="N76" s="121"/>
      <c r="O76" s="121"/>
      <c r="P76" s="121"/>
      <c r="Q76" s="121"/>
      <c r="R76" s="121"/>
      <c r="S76" s="121"/>
    </row>
    <row r="77" spans="1:19" ht="24" hidden="1">
      <c r="A77" s="85" t="s">
        <v>46</v>
      </c>
      <c r="B77" s="74"/>
      <c r="C77" s="74">
        <v>886</v>
      </c>
      <c r="D77" s="89" t="s">
        <v>8</v>
      </c>
      <c r="E77" s="74"/>
      <c r="F77" s="74"/>
      <c r="G77" s="74"/>
      <c r="H77" s="90">
        <f t="shared" ref="H77:I81" si="23">H78</f>
        <v>2</v>
      </c>
      <c r="I77" s="90">
        <f t="shared" si="23"/>
        <v>2</v>
      </c>
      <c r="J77" s="121"/>
      <c r="K77" s="121"/>
      <c r="L77" s="117"/>
      <c r="M77" s="121"/>
      <c r="N77" s="121"/>
      <c r="O77" s="121"/>
      <c r="P77" s="121"/>
      <c r="Q77" s="121"/>
      <c r="R77" s="121"/>
      <c r="S77" s="121"/>
    </row>
    <row r="78" spans="1:19" ht="24" hidden="1">
      <c r="A78" s="85" t="s">
        <v>48</v>
      </c>
      <c r="B78" s="74"/>
      <c r="C78" s="74">
        <v>886</v>
      </c>
      <c r="D78" s="84" t="s">
        <v>8</v>
      </c>
      <c r="E78" s="74" t="s">
        <v>13</v>
      </c>
      <c r="F78" s="74" t="s">
        <v>72</v>
      </c>
      <c r="G78" s="74"/>
      <c r="H78" s="88">
        <f t="shared" si="23"/>
        <v>2</v>
      </c>
      <c r="I78" s="88">
        <f t="shared" si="23"/>
        <v>2</v>
      </c>
      <c r="J78" s="121"/>
      <c r="K78" s="121"/>
      <c r="L78" s="117"/>
      <c r="M78" s="121"/>
      <c r="N78" s="121"/>
      <c r="O78" s="121"/>
      <c r="P78" s="121"/>
      <c r="Q78" s="121"/>
      <c r="R78" s="121"/>
      <c r="S78" s="121"/>
    </row>
    <row r="79" spans="1:19" ht="24" hidden="1">
      <c r="A79" s="85" t="s">
        <v>50</v>
      </c>
      <c r="B79" s="74"/>
      <c r="C79" s="74">
        <v>886</v>
      </c>
      <c r="D79" s="84" t="s">
        <v>8</v>
      </c>
      <c r="E79" s="84" t="s">
        <v>13</v>
      </c>
      <c r="F79" s="84" t="s">
        <v>97</v>
      </c>
      <c r="G79" s="74"/>
      <c r="H79" s="88">
        <f t="shared" si="23"/>
        <v>2</v>
      </c>
      <c r="I79" s="88">
        <f t="shared" si="23"/>
        <v>2</v>
      </c>
      <c r="J79" s="121"/>
      <c r="K79" s="121"/>
      <c r="L79" s="117"/>
      <c r="M79" s="121"/>
      <c r="N79" s="121"/>
      <c r="O79" s="121"/>
      <c r="P79" s="121"/>
      <c r="Q79" s="121"/>
      <c r="R79" s="121"/>
      <c r="S79" s="121"/>
    </row>
    <row r="80" spans="1:19" hidden="1">
      <c r="A80" s="76" t="s">
        <v>95</v>
      </c>
      <c r="B80" s="81"/>
      <c r="C80" s="74">
        <v>886</v>
      </c>
      <c r="D80" s="84" t="s">
        <v>8</v>
      </c>
      <c r="E80" s="84" t="s">
        <v>13</v>
      </c>
      <c r="F80" s="84" t="s">
        <v>97</v>
      </c>
      <c r="G80" s="74" t="s">
        <v>47</v>
      </c>
      <c r="H80" s="88">
        <f t="shared" si="23"/>
        <v>2</v>
      </c>
      <c r="I80" s="88">
        <f t="shared" si="23"/>
        <v>2</v>
      </c>
      <c r="J80" s="121"/>
      <c r="K80" s="121"/>
      <c r="L80" s="117"/>
      <c r="M80" s="121"/>
      <c r="N80" s="121"/>
      <c r="O80" s="121"/>
      <c r="P80" s="121"/>
      <c r="Q80" s="121"/>
      <c r="R80" s="121"/>
      <c r="S80" s="121"/>
    </row>
    <row r="81" spans="1:19" hidden="1">
      <c r="A81" s="85" t="s">
        <v>84</v>
      </c>
      <c r="B81" s="81"/>
      <c r="C81" s="74">
        <v>886</v>
      </c>
      <c r="D81" s="84" t="s">
        <v>8</v>
      </c>
      <c r="E81" s="84" t="s">
        <v>13</v>
      </c>
      <c r="F81" s="84" t="s">
        <v>97</v>
      </c>
      <c r="G81" s="74" t="s">
        <v>49</v>
      </c>
      <c r="H81" s="88">
        <f t="shared" si="23"/>
        <v>2</v>
      </c>
      <c r="I81" s="88">
        <f t="shared" si="23"/>
        <v>2</v>
      </c>
      <c r="J81" s="121"/>
      <c r="K81" s="121"/>
      <c r="L81" s="117"/>
      <c r="M81" s="121"/>
      <c r="N81" s="121"/>
      <c r="O81" s="121"/>
      <c r="P81" s="121"/>
      <c r="Q81" s="121"/>
      <c r="R81" s="121"/>
      <c r="S81" s="121"/>
    </row>
    <row r="82" spans="1:19" hidden="1">
      <c r="A82" s="126" t="s">
        <v>96</v>
      </c>
      <c r="B82" s="81"/>
      <c r="C82" s="74">
        <v>886</v>
      </c>
      <c r="D82" s="84" t="s">
        <v>8</v>
      </c>
      <c r="E82" s="84" t="s">
        <v>13</v>
      </c>
      <c r="F82" s="84" t="s">
        <v>97</v>
      </c>
      <c r="G82" s="74" t="s">
        <v>51</v>
      </c>
      <c r="H82" s="88">
        <v>2</v>
      </c>
      <c r="I82" s="88">
        <v>2</v>
      </c>
      <c r="J82" s="121"/>
      <c r="K82" s="121"/>
      <c r="L82" s="117"/>
      <c r="M82" s="121"/>
      <c r="N82" s="121"/>
      <c r="O82" s="121"/>
      <c r="P82" s="121"/>
      <c r="Q82" s="121"/>
      <c r="R82" s="121"/>
      <c r="S82" s="121"/>
    </row>
    <row r="83" spans="1:19" ht="24" hidden="1">
      <c r="A83" s="85" t="s">
        <v>46</v>
      </c>
      <c r="B83" s="81"/>
      <c r="C83" s="74">
        <v>886</v>
      </c>
      <c r="D83" s="89" t="s">
        <v>10</v>
      </c>
      <c r="E83" s="89"/>
      <c r="F83" s="89"/>
      <c r="G83" s="75"/>
      <c r="H83" s="90" t="e">
        <f>H84</f>
        <v>#REF!</v>
      </c>
      <c r="I83" s="90" t="e">
        <f>I84</f>
        <v>#REF!</v>
      </c>
      <c r="J83" s="121"/>
      <c r="K83" s="121"/>
      <c r="L83" s="117"/>
      <c r="M83" s="121"/>
      <c r="N83" s="121"/>
      <c r="O83" s="121"/>
      <c r="P83" s="121"/>
      <c r="Q83" s="121"/>
      <c r="R83" s="121"/>
      <c r="S83" s="121"/>
    </row>
    <row r="84" spans="1:19" ht="24" hidden="1">
      <c r="A84" s="85" t="s">
        <v>48</v>
      </c>
      <c r="B84" s="81"/>
      <c r="C84" s="74">
        <v>886</v>
      </c>
      <c r="D84" s="84" t="s">
        <v>10</v>
      </c>
      <c r="E84" s="84" t="s">
        <v>4</v>
      </c>
      <c r="F84" s="84" t="s">
        <v>119</v>
      </c>
      <c r="G84" s="84" t="s">
        <v>108</v>
      </c>
      <c r="H84" s="88" t="e">
        <f>H85</f>
        <v>#REF!</v>
      </c>
      <c r="I84" s="88" t="e">
        <f>I85</f>
        <v>#REF!</v>
      </c>
      <c r="J84" s="121"/>
      <c r="K84" s="121"/>
      <c r="L84" s="117"/>
      <c r="M84" s="121"/>
      <c r="N84" s="121"/>
      <c r="O84" s="121"/>
      <c r="P84" s="121"/>
      <c r="Q84" s="121"/>
      <c r="R84" s="121"/>
      <c r="S84" s="121"/>
    </row>
    <row r="85" spans="1:19" ht="24" hidden="1">
      <c r="A85" s="85" t="s">
        <v>50</v>
      </c>
      <c r="B85" s="81"/>
      <c r="C85" s="74">
        <v>886</v>
      </c>
      <c r="D85" s="84" t="s">
        <v>10</v>
      </c>
      <c r="E85" s="84" t="s">
        <v>4</v>
      </c>
      <c r="F85" s="84" t="s">
        <v>119</v>
      </c>
      <c r="G85" s="74">
        <v>200</v>
      </c>
      <c r="H85" s="88" t="e">
        <f>#REF!</f>
        <v>#REF!</v>
      </c>
      <c r="I85" s="88" t="e">
        <f>#REF!</f>
        <v>#REF!</v>
      </c>
      <c r="J85" s="121"/>
      <c r="K85" s="121"/>
      <c r="L85" s="117"/>
      <c r="M85" s="121"/>
      <c r="N85" s="121"/>
      <c r="O85" s="121"/>
      <c r="P85" s="121"/>
      <c r="Q85" s="121"/>
      <c r="R85" s="121"/>
      <c r="S85" s="121"/>
    </row>
    <row r="86" spans="1:19" ht="24" hidden="1">
      <c r="A86" s="86" t="s">
        <v>128</v>
      </c>
      <c r="B86" s="74">
        <v>878</v>
      </c>
      <c r="C86" s="74">
        <v>885</v>
      </c>
      <c r="D86" s="77" t="s">
        <v>4</v>
      </c>
      <c r="E86" s="77" t="s">
        <v>63</v>
      </c>
      <c r="F86" s="77" t="s">
        <v>131</v>
      </c>
      <c r="G86" s="77" t="s">
        <v>45</v>
      </c>
      <c r="H86" s="78">
        <f>H87</f>
        <v>0</v>
      </c>
      <c r="I86" s="127">
        <f>+I87</f>
        <v>0</v>
      </c>
      <c r="J86" s="121"/>
      <c r="K86" s="121"/>
      <c r="L86" s="117"/>
      <c r="M86" s="121"/>
      <c r="N86" s="121"/>
      <c r="O86" s="121"/>
      <c r="P86" s="121"/>
      <c r="Q86" s="121"/>
      <c r="R86" s="121"/>
      <c r="S86" s="121"/>
    </row>
    <row r="87" spans="1:19" ht="31.5" hidden="1" customHeight="1">
      <c r="A87" s="85" t="s">
        <v>129</v>
      </c>
      <c r="B87" s="74">
        <v>878</v>
      </c>
      <c r="C87" s="74">
        <v>885</v>
      </c>
      <c r="D87" s="74" t="s">
        <v>4</v>
      </c>
      <c r="E87" s="84" t="s">
        <v>13</v>
      </c>
      <c r="F87" s="74" t="s">
        <v>130</v>
      </c>
      <c r="G87" s="84" t="s">
        <v>108</v>
      </c>
      <c r="H87" s="88">
        <v>0</v>
      </c>
      <c r="I87" s="128">
        <v>0</v>
      </c>
      <c r="J87" s="121">
        <f>+J88</f>
        <v>0</v>
      </c>
      <c r="K87" s="117">
        <f>L87+M87+N87+O87</f>
        <v>0</v>
      </c>
      <c r="L87" s="121">
        <f t="shared" ref="L87:R87" si="24">+L88</f>
        <v>0</v>
      </c>
      <c r="M87" s="121">
        <f t="shared" si="24"/>
        <v>0</v>
      </c>
      <c r="N87" s="121">
        <f t="shared" si="24"/>
        <v>0</v>
      </c>
      <c r="O87" s="121">
        <f t="shared" si="24"/>
        <v>0</v>
      </c>
      <c r="P87" s="121">
        <f t="shared" si="24"/>
        <v>0</v>
      </c>
      <c r="Q87" s="121">
        <f t="shared" si="24"/>
        <v>506.1</v>
      </c>
      <c r="R87" s="121">
        <f t="shared" si="24"/>
        <v>0</v>
      </c>
    </row>
    <row r="88" spans="1:19" ht="27" hidden="1" customHeight="1">
      <c r="A88" s="85" t="s">
        <v>46</v>
      </c>
      <c r="B88" s="74">
        <v>878</v>
      </c>
      <c r="C88" s="74">
        <v>885</v>
      </c>
      <c r="D88" s="74" t="s">
        <v>4</v>
      </c>
      <c r="E88" s="84" t="s">
        <v>13</v>
      </c>
      <c r="F88" s="74" t="s">
        <v>130</v>
      </c>
      <c r="G88" s="74">
        <v>200</v>
      </c>
      <c r="H88" s="88">
        <v>0</v>
      </c>
      <c r="I88" s="128">
        <v>0</v>
      </c>
      <c r="J88" s="121">
        <f>+J89</f>
        <v>0</v>
      </c>
      <c r="K88" s="117">
        <f>L88+M88+N88+O88</f>
        <v>0</v>
      </c>
      <c r="L88" s="121">
        <f t="shared" ref="L88:R88" si="25">+L89</f>
        <v>0</v>
      </c>
      <c r="M88" s="121">
        <f t="shared" si="25"/>
        <v>0</v>
      </c>
      <c r="N88" s="121">
        <f t="shared" si="25"/>
        <v>0</v>
      </c>
      <c r="O88" s="121">
        <f t="shared" si="25"/>
        <v>0</v>
      </c>
      <c r="P88" s="121">
        <f t="shared" si="25"/>
        <v>0</v>
      </c>
      <c r="Q88" s="121">
        <f t="shared" si="25"/>
        <v>506.1</v>
      </c>
      <c r="R88" s="121">
        <f t="shared" si="25"/>
        <v>0</v>
      </c>
    </row>
    <row r="89" spans="1:19" ht="27" hidden="1" customHeight="1">
      <c r="A89" s="86" t="s">
        <v>107</v>
      </c>
      <c r="B89" s="68"/>
      <c r="C89" s="75">
        <v>885</v>
      </c>
      <c r="D89" s="89" t="s">
        <v>10</v>
      </c>
      <c r="E89" s="89"/>
      <c r="F89" s="89" t="s">
        <v>119</v>
      </c>
      <c r="G89" s="75"/>
      <c r="H89" s="90">
        <f t="shared" ref="H89:I91" si="26">H90</f>
        <v>42</v>
      </c>
      <c r="I89" s="90">
        <f t="shared" si="26"/>
        <v>45</v>
      </c>
      <c r="J89" s="121"/>
      <c r="K89" s="117">
        <f>L89+M89+N89+O89</f>
        <v>0</v>
      </c>
      <c r="L89" s="121"/>
      <c r="M89" s="121"/>
      <c r="N89" s="121"/>
      <c r="O89" s="121"/>
      <c r="P89" s="121"/>
      <c r="Q89" s="121">
        <v>506.1</v>
      </c>
      <c r="R89" s="121"/>
    </row>
    <row r="90" spans="1:19">
      <c r="A90" s="86" t="s">
        <v>107</v>
      </c>
      <c r="B90" s="68"/>
      <c r="C90" s="75">
        <v>885</v>
      </c>
      <c r="D90" s="89" t="s">
        <v>10</v>
      </c>
      <c r="E90" s="89" t="s">
        <v>4</v>
      </c>
      <c r="F90" s="89" t="s">
        <v>119</v>
      </c>
      <c r="G90" s="75">
        <v>200</v>
      </c>
      <c r="H90" s="72">
        <f t="shared" si="26"/>
        <v>42</v>
      </c>
      <c r="I90" s="72">
        <f t="shared" si="26"/>
        <v>45</v>
      </c>
      <c r="J90" s="121"/>
      <c r="K90" s="121"/>
      <c r="L90" s="117"/>
      <c r="M90" s="121"/>
      <c r="N90" s="121"/>
      <c r="O90" s="121"/>
      <c r="P90" s="121"/>
      <c r="Q90" s="121"/>
      <c r="R90" s="121"/>
      <c r="S90" s="121"/>
    </row>
    <row r="91" spans="1:19" ht="24">
      <c r="A91" s="85" t="s">
        <v>46</v>
      </c>
      <c r="B91" s="81"/>
      <c r="C91" s="74">
        <v>885</v>
      </c>
      <c r="D91" s="84" t="s">
        <v>10</v>
      </c>
      <c r="E91" s="84" t="s">
        <v>4</v>
      </c>
      <c r="F91" s="84" t="s">
        <v>119</v>
      </c>
      <c r="G91" s="74">
        <v>240</v>
      </c>
      <c r="H91" s="79">
        <f t="shared" si="26"/>
        <v>42</v>
      </c>
      <c r="I91" s="79">
        <f t="shared" si="26"/>
        <v>45</v>
      </c>
      <c r="J91" s="121"/>
      <c r="K91" s="121"/>
      <c r="L91" s="117"/>
      <c r="M91" s="121"/>
      <c r="N91" s="121"/>
      <c r="O91" s="121"/>
      <c r="P91" s="121"/>
      <c r="Q91" s="121"/>
      <c r="R91" s="121"/>
      <c r="S91" s="121"/>
    </row>
    <row r="92" spans="1:19" ht="24">
      <c r="A92" s="85" t="s">
        <v>50</v>
      </c>
      <c r="B92" s="81"/>
      <c r="C92" s="74">
        <v>885</v>
      </c>
      <c r="D92" s="84" t="s">
        <v>10</v>
      </c>
      <c r="E92" s="84" t="s">
        <v>4</v>
      </c>
      <c r="F92" s="84" t="s">
        <v>119</v>
      </c>
      <c r="G92" s="82" t="s">
        <v>51</v>
      </c>
      <c r="H92" s="79">
        <v>42</v>
      </c>
      <c r="I92" s="79">
        <v>45</v>
      </c>
      <c r="J92" s="121"/>
      <c r="K92" s="121"/>
      <c r="L92" s="117"/>
      <c r="M92" s="121"/>
      <c r="N92" s="121"/>
      <c r="O92" s="121"/>
      <c r="P92" s="121"/>
      <c r="Q92" s="121"/>
      <c r="R92" s="121"/>
      <c r="S92" s="121"/>
    </row>
    <row r="93" spans="1:19">
      <c r="A93" s="129"/>
      <c r="B93" s="130"/>
      <c r="C93" s="130"/>
      <c r="D93" s="131"/>
      <c r="E93" s="131"/>
      <c r="F93" s="131"/>
      <c r="G93" s="131"/>
      <c r="H93" s="131"/>
      <c r="I93" s="121"/>
      <c r="J93" s="121"/>
      <c r="K93" s="121"/>
      <c r="L93" s="117"/>
      <c r="M93" s="121"/>
      <c r="N93" s="121"/>
      <c r="O93" s="121"/>
      <c r="P93" s="121"/>
      <c r="Q93" s="121"/>
      <c r="R93" s="121"/>
      <c r="S93" s="121"/>
    </row>
    <row r="94" spans="1:19">
      <c r="A94" s="129"/>
      <c r="B94" s="130"/>
      <c r="C94" s="130"/>
      <c r="D94" s="131"/>
      <c r="E94" s="131"/>
      <c r="F94" s="131"/>
      <c r="G94" s="131"/>
      <c r="H94" s="131"/>
      <c r="I94" s="121"/>
      <c r="J94" s="121"/>
      <c r="K94" s="121"/>
      <c r="L94" s="117"/>
      <c r="M94" s="121"/>
      <c r="N94" s="121"/>
      <c r="O94" s="121"/>
      <c r="P94" s="121"/>
      <c r="Q94" s="121"/>
      <c r="R94" s="121"/>
      <c r="S94" s="121"/>
    </row>
    <row r="95" spans="1:19">
      <c r="A95" s="129"/>
      <c r="B95" s="130"/>
      <c r="C95" s="130"/>
      <c r="D95" s="131"/>
      <c r="E95" s="131"/>
      <c r="F95" s="131"/>
      <c r="G95" s="131"/>
      <c r="H95" s="131"/>
      <c r="I95" s="121"/>
      <c r="J95" s="121"/>
      <c r="K95" s="121"/>
      <c r="L95" s="117"/>
      <c r="M95" s="121"/>
      <c r="N95" s="121"/>
      <c r="O95" s="121"/>
      <c r="P95" s="121"/>
      <c r="Q95" s="121"/>
      <c r="R95" s="121"/>
      <c r="S95" s="121"/>
    </row>
    <row r="96" spans="1:19">
      <c r="A96" s="129"/>
      <c r="B96" s="130"/>
      <c r="C96" s="130"/>
      <c r="D96" s="131"/>
      <c r="E96" s="131"/>
      <c r="F96" s="131"/>
      <c r="G96" s="131"/>
      <c r="H96" s="131"/>
      <c r="I96" s="121"/>
      <c r="J96" s="121"/>
      <c r="K96" s="121"/>
      <c r="L96" s="117"/>
      <c r="M96" s="121"/>
      <c r="N96" s="121"/>
      <c r="O96" s="121"/>
      <c r="P96" s="121"/>
      <c r="Q96" s="121"/>
      <c r="R96" s="121"/>
      <c r="S96" s="121"/>
    </row>
    <row r="97" spans="1:19">
      <c r="A97" s="129"/>
      <c r="B97" s="130"/>
      <c r="C97" s="130"/>
      <c r="D97" s="131"/>
      <c r="E97" s="131"/>
      <c r="F97" s="131"/>
      <c r="G97" s="131"/>
      <c r="H97" s="131"/>
      <c r="I97" s="121"/>
      <c r="J97" s="121"/>
      <c r="K97" s="121"/>
      <c r="L97" s="117"/>
      <c r="M97" s="121"/>
      <c r="N97" s="121"/>
      <c r="O97" s="121"/>
      <c r="P97" s="121"/>
      <c r="Q97" s="121"/>
      <c r="R97" s="121"/>
      <c r="S97" s="121"/>
    </row>
    <row r="98" spans="1:19">
      <c r="A98" s="129"/>
      <c r="B98" s="130"/>
      <c r="C98" s="130"/>
      <c r="D98" s="131"/>
      <c r="E98" s="131"/>
      <c r="F98" s="131"/>
      <c r="G98" s="131"/>
      <c r="H98" s="131"/>
      <c r="I98" s="121"/>
      <c r="J98" s="121"/>
      <c r="K98" s="121"/>
      <c r="L98" s="117"/>
      <c r="M98" s="121"/>
      <c r="N98" s="121"/>
      <c r="O98" s="121"/>
      <c r="P98" s="121"/>
      <c r="Q98" s="121"/>
      <c r="R98" s="121"/>
      <c r="S98" s="121"/>
    </row>
    <row r="99" spans="1:19">
      <c r="A99" s="129"/>
      <c r="B99" s="130"/>
      <c r="C99" s="130"/>
      <c r="D99" s="131"/>
      <c r="E99" s="131"/>
      <c r="F99" s="131"/>
      <c r="G99" s="131"/>
      <c r="H99" s="131"/>
      <c r="I99" s="121"/>
      <c r="J99" s="121"/>
      <c r="K99" s="121"/>
      <c r="L99" s="117"/>
      <c r="M99" s="121"/>
      <c r="N99" s="121"/>
      <c r="O99" s="121"/>
      <c r="P99" s="121"/>
      <c r="Q99" s="121"/>
      <c r="R99" s="121"/>
      <c r="S99" s="121"/>
    </row>
    <row r="100" spans="1:19">
      <c r="A100" s="129"/>
      <c r="B100" s="130"/>
      <c r="C100" s="130"/>
      <c r="D100" s="131"/>
      <c r="E100" s="131"/>
      <c r="F100" s="131"/>
      <c r="G100" s="131"/>
      <c r="H100" s="131"/>
      <c r="I100" s="121"/>
      <c r="J100" s="121"/>
      <c r="K100" s="121"/>
      <c r="L100" s="117"/>
      <c r="M100" s="121"/>
      <c r="N100" s="121"/>
      <c r="O100" s="121"/>
      <c r="P100" s="121"/>
      <c r="Q100" s="121"/>
      <c r="R100" s="121"/>
      <c r="S100" s="121"/>
    </row>
    <row r="101" spans="1:19">
      <c r="A101" s="129"/>
      <c r="B101" s="130"/>
      <c r="C101" s="130"/>
      <c r="D101" s="131"/>
      <c r="E101" s="131"/>
      <c r="F101" s="131"/>
      <c r="G101" s="131"/>
      <c r="H101" s="131"/>
      <c r="I101" s="121"/>
      <c r="J101" s="121"/>
      <c r="K101" s="121"/>
      <c r="L101" s="117"/>
      <c r="M101" s="121"/>
      <c r="N101" s="121"/>
      <c r="O101" s="121"/>
      <c r="P101" s="121"/>
      <c r="Q101" s="121"/>
      <c r="R101" s="121"/>
      <c r="S101" s="121"/>
    </row>
    <row r="102" spans="1:19">
      <c r="A102" s="129"/>
      <c r="B102" s="130"/>
      <c r="C102" s="130"/>
      <c r="D102" s="131"/>
      <c r="E102" s="131"/>
      <c r="F102" s="131"/>
      <c r="G102" s="131"/>
      <c r="H102" s="131"/>
      <c r="I102" s="121"/>
      <c r="J102" s="121"/>
      <c r="K102" s="121"/>
      <c r="L102" s="117"/>
      <c r="M102" s="121"/>
      <c r="N102" s="121"/>
      <c r="O102" s="121"/>
      <c r="P102" s="121"/>
      <c r="Q102" s="121"/>
      <c r="R102" s="121"/>
      <c r="S102" s="121"/>
    </row>
    <row r="103" spans="1:19">
      <c r="A103" s="129"/>
      <c r="B103" s="130"/>
      <c r="C103" s="130"/>
      <c r="D103" s="131"/>
      <c r="E103" s="131"/>
      <c r="F103" s="131"/>
      <c r="G103" s="131"/>
      <c r="H103" s="131"/>
      <c r="I103" s="121"/>
      <c r="J103" s="121"/>
      <c r="K103" s="121"/>
      <c r="L103" s="117"/>
      <c r="M103" s="121"/>
      <c r="N103" s="121"/>
      <c r="O103" s="121"/>
      <c r="P103" s="121"/>
      <c r="Q103" s="121"/>
      <c r="R103" s="121"/>
      <c r="S103" s="121"/>
    </row>
    <row r="104" spans="1:19">
      <c r="A104" s="129"/>
      <c r="B104" s="130"/>
      <c r="C104" s="130"/>
      <c r="D104" s="131"/>
      <c r="E104" s="131"/>
      <c r="F104" s="131"/>
      <c r="G104" s="131"/>
      <c r="H104" s="131"/>
      <c r="I104" s="121"/>
      <c r="J104" s="121"/>
      <c r="K104" s="121"/>
      <c r="L104" s="117"/>
      <c r="M104" s="121"/>
      <c r="N104" s="121"/>
      <c r="O104" s="121"/>
      <c r="P104" s="121"/>
      <c r="Q104" s="121"/>
      <c r="R104" s="121"/>
      <c r="S104" s="121"/>
    </row>
    <row r="105" spans="1:19">
      <c r="A105" s="129"/>
      <c r="B105" s="131"/>
      <c r="C105" s="131"/>
      <c r="D105" s="131"/>
      <c r="E105" s="131"/>
      <c r="F105" s="131"/>
      <c r="G105" s="131"/>
      <c r="H105" s="131"/>
      <c r="I105" s="121"/>
      <c r="J105" s="121"/>
      <c r="K105" s="121"/>
      <c r="L105" s="117"/>
      <c r="M105" s="121"/>
      <c r="N105" s="121"/>
      <c r="O105" s="121"/>
      <c r="P105" s="121"/>
      <c r="Q105" s="121"/>
      <c r="R105" s="121"/>
      <c r="S105" s="121"/>
    </row>
    <row r="106" spans="1:19">
      <c r="A106" s="129"/>
      <c r="B106" s="131"/>
      <c r="C106" s="131"/>
      <c r="D106" s="131"/>
      <c r="E106" s="131"/>
      <c r="F106" s="131"/>
      <c r="G106" s="131"/>
      <c r="H106" s="131"/>
      <c r="I106" s="121"/>
      <c r="J106" s="121"/>
      <c r="K106" s="121"/>
      <c r="L106" s="117"/>
      <c r="M106" s="121"/>
      <c r="N106" s="121"/>
      <c r="O106" s="121"/>
      <c r="P106" s="121"/>
      <c r="Q106" s="121"/>
      <c r="R106" s="121"/>
      <c r="S106" s="121"/>
    </row>
    <row r="107" spans="1:19">
      <c r="A107" s="129"/>
      <c r="B107" s="130"/>
      <c r="C107" s="130"/>
      <c r="D107" s="131"/>
      <c r="E107" s="131"/>
      <c r="F107" s="131"/>
      <c r="G107" s="131"/>
      <c r="H107" s="131"/>
      <c r="I107" s="121"/>
      <c r="J107" s="121"/>
      <c r="K107" s="121"/>
      <c r="L107" s="117"/>
      <c r="M107" s="121"/>
      <c r="N107" s="121"/>
      <c r="O107" s="121"/>
      <c r="P107" s="121"/>
      <c r="Q107" s="121"/>
      <c r="R107" s="121"/>
      <c r="S107" s="121"/>
    </row>
    <row r="108" spans="1:19">
      <c r="A108" s="129"/>
      <c r="B108" s="131"/>
      <c r="C108" s="131"/>
      <c r="D108" s="131"/>
      <c r="E108" s="131"/>
      <c r="F108" s="131"/>
      <c r="G108" s="131"/>
      <c r="H108" s="131"/>
      <c r="I108" s="121"/>
      <c r="J108" s="121"/>
      <c r="K108" s="121"/>
      <c r="L108" s="117"/>
      <c r="M108" s="121"/>
      <c r="N108" s="121"/>
      <c r="O108" s="121"/>
      <c r="P108" s="121"/>
      <c r="Q108" s="121"/>
      <c r="R108" s="121"/>
      <c r="S108" s="121"/>
    </row>
    <row r="109" spans="1:19">
      <c r="A109" s="129"/>
      <c r="B109" s="131"/>
      <c r="C109" s="131"/>
      <c r="D109" s="131"/>
      <c r="E109" s="131"/>
      <c r="F109" s="131"/>
      <c r="G109" s="131"/>
      <c r="H109" s="131"/>
      <c r="I109" s="122"/>
      <c r="J109" s="121"/>
      <c r="K109" s="121"/>
      <c r="L109" s="117"/>
      <c r="M109" s="121"/>
      <c r="N109" s="121"/>
      <c r="O109" s="121"/>
      <c r="P109" s="121"/>
      <c r="Q109" s="121"/>
      <c r="R109" s="121"/>
      <c r="S109" s="121"/>
    </row>
    <row r="110" spans="1:19">
      <c r="A110" s="129"/>
      <c r="B110" s="130"/>
      <c r="C110" s="130"/>
      <c r="D110" s="131"/>
      <c r="E110" s="131"/>
      <c r="F110" s="131"/>
      <c r="G110" s="131"/>
      <c r="H110" s="131"/>
      <c r="I110" s="121"/>
      <c r="J110" s="122"/>
      <c r="K110" s="122"/>
      <c r="L110" s="117"/>
      <c r="M110" s="122"/>
      <c r="N110" s="122"/>
      <c r="O110" s="122"/>
      <c r="P110" s="122"/>
      <c r="Q110" s="122"/>
      <c r="R110" s="122"/>
      <c r="S110" s="122"/>
    </row>
    <row r="111" spans="1:19">
      <c r="A111" s="129"/>
      <c r="B111" s="131"/>
      <c r="C111" s="131"/>
      <c r="D111" s="131"/>
      <c r="E111" s="131"/>
      <c r="F111" s="131"/>
      <c r="G111" s="131"/>
      <c r="H111" s="131"/>
      <c r="I111" s="121"/>
      <c r="J111" s="122"/>
      <c r="K111" s="122"/>
      <c r="L111" s="117"/>
      <c r="M111" s="122"/>
      <c r="N111" s="122"/>
      <c r="O111" s="122"/>
      <c r="P111" s="122"/>
      <c r="Q111" s="122"/>
      <c r="R111" s="122"/>
      <c r="S111" s="122"/>
    </row>
    <row r="112" spans="1:19">
      <c r="A112" s="132"/>
      <c r="B112" s="130"/>
      <c r="C112" s="130"/>
      <c r="D112" s="133"/>
      <c r="E112" s="133"/>
      <c r="F112" s="133"/>
      <c r="G112" s="134"/>
      <c r="H112" s="134"/>
      <c r="I112" s="122"/>
      <c r="J112" s="122"/>
      <c r="K112" s="122"/>
      <c r="L112" s="117"/>
      <c r="M112" s="122"/>
      <c r="N112" s="122"/>
      <c r="O112" s="122"/>
      <c r="P112" s="122"/>
      <c r="Q112" s="122"/>
      <c r="R112" s="122"/>
      <c r="S112" s="122"/>
    </row>
    <row r="113" spans="1:19">
      <c r="A113" s="129"/>
      <c r="B113" s="131"/>
      <c r="C113" s="131"/>
      <c r="D113" s="131"/>
      <c r="E113" s="131"/>
      <c r="F113" s="133"/>
      <c r="G113" s="131"/>
      <c r="H113" s="131"/>
      <c r="I113" s="122"/>
      <c r="J113" s="122"/>
      <c r="K113" s="122"/>
      <c r="L113" s="117"/>
      <c r="M113" s="122"/>
      <c r="N113" s="122"/>
      <c r="O113" s="122"/>
      <c r="P113" s="122"/>
      <c r="Q113" s="122"/>
      <c r="R113" s="122"/>
      <c r="S113" s="122"/>
    </row>
    <row r="114" spans="1:19">
      <c r="A114" s="129"/>
      <c r="B114" s="130"/>
      <c r="C114" s="130"/>
      <c r="D114" s="133"/>
      <c r="E114" s="133"/>
      <c r="F114" s="133"/>
      <c r="G114" s="131"/>
      <c r="H114" s="131"/>
      <c r="I114" s="122"/>
      <c r="J114" s="122"/>
      <c r="K114" s="122"/>
      <c r="L114" s="117"/>
      <c r="M114" s="122"/>
      <c r="N114" s="122"/>
      <c r="O114" s="122"/>
      <c r="P114" s="122"/>
      <c r="Q114" s="122"/>
      <c r="R114" s="122"/>
      <c r="S114" s="122"/>
    </row>
    <row r="115" spans="1:19">
      <c r="A115" s="129"/>
      <c r="B115" s="131"/>
      <c r="C115" s="131"/>
      <c r="D115" s="131"/>
      <c r="E115" s="131"/>
      <c r="F115" s="133"/>
      <c r="G115" s="131"/>
      <c r="H115" s="131"/>
      <c r="I115" s="121"/>
      <c r="J115" s="122"/>
      <c r="K115" s="122"/>
      <c r="L115" s="117"/>
      <c r="M115" s="122"/>
      <c r="N115" s="122"/>
      <c r="O115" s="122"/>
      <c r="P115" s="122"/>
      <c r="Q115" s="122"/>
      <c r="R115" s="122"/>
      <c r="S115" s="122"/>
    </row>
    <row r="116" spans="1:19">
      <c r="A116" s="132"/>
      <c r="B116" s="130"/>
      <c r="C116" s="130"/>
      <c r="D116" s="133"/>
      <c r="E116" s="133"/>
      <c r="F116" s="133"/>
      <c r="G116" s="134"/>
      <c r="H116" s="134"/>
      <c r="I116" s="122"/>
      <c r="J116" s="122"/>
      <c r="K116" s="122"/>
      <c r="L116" s="117"/>
      <c r="M116" s="122"/>
      <c r="N116" s="122"/>
      <c r="O116" s="122"/>
      <c r="P116" s="122"/>
      <c r="Q116" s="122"/>
      <c r="R116" s="122"/>
      <c r="S116" s="122"/>
    </row>
    <row r="117" spans="1:19">
      <c r="A117" s="129"/>
      <c r="B117" s="131"/>
      <c r="C117" s="131"/>
      <c r="D117" s="131"/>
      <c r="E117" s="131"/>
      <c r="F117" s="133"/>
      <c r="G117" s="131"/>
      <c r="H117" s="131"/>
      <c r="I117" s="122"/>
      <c r="J117" s="122"/>
      <c r="K117" s="122"/>
      <c r="L117" s="117"/>
      <c r="M117" s="122"/>
      <c r="N117" s="122"/>
      <c r="O117" s="122"/>
      <c r="P117" s="122"/>
      <c r="Q117" s="122"/>
      <c r="R117" s="122"/>
      <c r="S117" s="122"/>
    </row>
    <row r="118" spans="1:19">
      <c r="A118" s="129"/>
      <c r="B118" s="130"/>
      <c r="C118" s="130"/>
      <c r="D118" s="133"/>
      <c r="E118" s="133"/>
      <c r="F118" s="133"/>
      <c r="G118" s="131"/>
      <c r="H118" s="131"/>
      <c r="I118" s="121"/>
      <c r="J118" s="122"/>
      <c r="K118" s="122"/>
      <c r="L118" s="117"/>
      <c r="M118" s="122"/>
      <c r="N118" s="122"/>
      <c r="O118" s="122"/>
      <c r="P118" s="122"/>
      <c r="Q118" s="122"/>
      <c r="R118" s="122"/>
      <c r="S118" s="122"/>
    </row>
    <row r="119" spans="1:19">
      <c r="A119" s="129"/>
      <c r="B119" s="131"/>
      <c r="C119" s="131"/>
      <c r="D119" s="131"/>
      <c r="E119" s="131"/>
      <c r="F119" s="133"/>
      <c r="G119" s="131"/>
      <c r="H119" s="131"/>
      <c r="I119" s="122"/>
      <c r="J119" s="122"/>
      <c r="K119" s="122"/>
      <c r="L119" s="117"/>
      <c r="M119" s="122"/>
      <c r="N119" s="122"/>
      <c r="O119" s="122"/>
      <c r="P119" s="122"/>
      <c r="Q119" s="122"/>
      <c r="R119" s="122"/>
      <c r="S119" s="122"/>
    </row>
    <row r="120" spans="1:19">
      <c r="A120" s="135"/>
      <c r="B120" s="136"/>
      <c r="C120" s="136"/>
      <c r="D120" s="134"/>
      <c r="E120" s="134"/>
      <c r="F120" s="134"/>
      <c r="G120" s="134"/>
      <c r="H120" s="134"/>
      <c r="I120" s="122"/>
      <c r="J120" s="110"/>
      <c r="K120" s="110"/>
      <c r="L120" s="117"/>
      <c r="M120" s="110"/>
      <c r="N120" s="110"/>
      <c r="O120" s="110"/>
      <c r="P120" s="110"/>
      <c r="Q120" s="110"/>
      <c r="R120" s="122"/>
      <c r="S120" s="110"/>
    </row>
    <row r="121" spans="1:19">
      <c r="A121" s="135"/>
      <c r="B121" s="136"/>
      <c r="C121" s="136"/>
      <c r="D121" s="134"/>
      <c r="E121" s="134"/>
      <c r="F121" s="134"/>
      <c r="G121" s="134"/>
      <c r="H121" s="134"/>
      <c r="I121" s="122"/>
      <c r="J121" s="110"/>
      <c r="K121" s="110"/>
      <c r="L121" s="110"/>
      <c r="M121" s="110"/>
      <c r="N121" s="110"/>
      <c r="O121" s="110"/>
      <c r="P121" s="110"/>
      <c r="Q121" s="110"/>
      <c r="R121" s="122"/>
      <c r="S121" s="110"/>
    </row>
    <row r="122" spans="1:19">
      <c r="A122" s="135"/>
      <c r="B122" s="136"/>
      <c r="C122" s="136"/>
      <c r="D122" s="134"/>
      <c r="E122" s="134"/>
      <c r="F122" s="134"/>
      <c r="G122" s="134"/>
      <c r="H122" s="134"/>
      <c r="I122" s="122"/>
      <c r="J122" s="110"/>
      <c r="K122" s="110"/>
      <c r="L122" s="110"/>
      <c r="M122" s="110"/>
      <c r="N122" s="110"/>
      <c r="O122" s="110"/>
      <c r="P122" s="110"/>
      <c r="Q122" s="110"/>
      <c r="R122" s="122"/>
      <c r="S122" s="110"/>
    </row>
    <row r="123" spans="1:19">
      <c r="A123" s="135"/>
      <c r="B123" s="136"/>
      <c r="C123" s="136"/>
      <c r="D123" s="134"/>
      <c r="E123" s="134"/>
      <c r="F123" s="134"/>
      <c r="G123" s="134"/>
      <c r="H123" s="134"/>
      <c r="I123" s="122"/>
      <c r="J123" s="110"/>
      <c r="K123" s="110"/>
      <c r="L123" s="110"/>
      <c r="M123" s="110"/>
      <c r="N123" s="110"/>
      <c r="O123" s="110"/>
      <c r="P123" s="110"/>
      <c r="Q123" s="110"/>
      <c r="R123" s="122"/>
      <c r="S123" s="110"/>
    </row>
    <row r="124" spans="1:19">
      <c r="A124" s="135"/>
      <c r="B124" s="136"/>
      <c r="C124" s="136"/>
      <c r="D124" s="134"/>
      <c r="E124" s="134"/>
      <c r="F124" s="134"/>
      <c r="G124" s="134"/>
      <c r="H124" s="134"/>
      <c r="I124" s="122"/>
      <c r="J124" s="110"/>
      <c r="K124" s="110"/>
      <c r="L124" s="110"/>
      <c r="M124" s="110"/>
      <c r="N124" s="110"/>
      <c r="O124" s="110"/>
      <c r="P124" s="110"/>
      <c r="Q124" s="110"/>
      <c r="R124" s="122"/>
      <c r="S124" s="110"/>
    </row>
    <row r="125" spans="1:19">
      <c r="A125" s="135"/>
      <c r="B125" s="136"/>
      <c r="C125" s="136"/>
      <c r="D125" s="134"/>
      <c r="E125" s="134"/>
      <c r="F125" s="134"/>
      <c r="G125" s="134"/>
      <c r="H125" s="134"/>
      <c r="I125" s="122"/>
      <c r="J125" s="110"/>
      <c r="K125" s="110"/>
      <c r="L125" s="110"/>
      <c r="M125" s="110"/>
      <c r="N125" s="110"/>
      <c r="O125" s="110"/>
      <c r="P125" s="110"/>
      <c r="Q125" s="110"/>
      <c r="R125" s="122"/>
      <c r="S125" s="110"/>
    </row>
    <row r="126" spans="1:19">
      <c r="A126" s="135"/>
      <c r="B126" s="136"/>
      <c r="C126" s="136"/>
      <c r="D126" s="134"/>
      <c r="E126" s="134"/>
      <c r="F126" s="134"/>
      <c r="G126" s="134"/>
      <c r="H126" s="134"/>
      <c r="I126" s="122"/>
      <c r="J126" s="110"/>
      <c r="K126" s="110"/>
      <c r="L126" s="110"/>
      <c r="M126" s="110"/>
      <c r="N126" s="110"/>
      <c r="O126" s="110"/>
      <c r="P126" s="110"/>
      <c r="Q126" s="110"/>
      <c r="R126" s="122"/>
      <c r="S126" s="110"/>
    </row>
    <row r="127" spans="1:19">
      <c r="A127" s="135"/>
      <c r="B127" s="136"/>
      <c r="C127" s="136"/>
      <c r="D127" s="134"/>
      <c r="E127" s="134"/>
      <c r="F127" s="134"/>
      <c r="G127" s="134"/>
      <c r="H127" s="134"/>
      <c r="I127" s="122"/>
      <c r="J127" s="110"/>
      <c r="K127" s="110"/>
      <c r="L127" s="110"/>
      <c r="M127" s="110"/>
      <c r="N127" s="110"/>
      <c r="O127" s="110"/>
      <c r="P127" s="110"/>
      <c r="Q127" s="110"/>
      <c r="R127" s="122"/>
      <c r="S127" s="110"/>
    </row>
    <row r="128" spans="1:19">
      <c r="A128" s="135"/>
      <c r="B128" s="136"/>
      <c r="C128" s="136"/>
      <c r="D128" s="134"/>
      <c r="E128" s="134"/>
      <c r="F128" s="134"/>
      <c r="G128" s="134"/>
      <c r="H128" s="134"/>
      <c r="I128" s="122"/>
      <c r="J128" s="110"/>
      <c r="K128" s="110"/>
      <c r="L128" s="110"/>
      <c r="M128" s="110"/>
      <c r="N128" s="110"/>
      <c r="O128" s="110"/>
      <c r="P128" s="110"/>
      <c r="Q128" s="110"/>
      <c r="R128" s="122"/>
      <c r="S128" s="110"/>
    </row>
    <row r="129" spans="1:19">
      <c r="A129" s="135"/>
      <c r="B129" s="136"/>
      <c r="C129" s="136"/>
      <c r="D129" s="134"/>
      <c r="E129" s="134"/>
      <c r="F129" s="134"/>
      <c r="G129" s="134"/>
      <c r="H129" s="134"/>
      <c r="I129" s="122"/>
      <c r="J129" s="110"/>
      <c r="K129" s="110"/>
      <c r="L129" s="110"/>
      <c r="M129" s="110"/>
      <c r="N129" s="110"/>
      <c r="O129" s="110"/>
      <c r="P129" s="110"/>
      <c r="Q129" s="110"/>
      <c r="R129" s="122"/>
      <c r="S129" s="110"/>
    </row>
    <row r="130" spans="1:19">
      <c r="J130" s="110"/>
      <c r="K130" s="110"/>
      <c r="L130" s="110"/>
      <c r="M130" s="110"/>
      <c r="N130" s="110"/>
      <c r="O130" s="110"/>
      <c r="P130" s="110"/>
      <c r="Q130" s="110"/>
      <c r="R130" s="122"/>
      <c r="S130" s="110"/>
    </row>
  </sheetData>
  <mergeCells count="6">
    <mergeCell ref="G6:I6"/>
    <mergeCell ref="D1:I1"/>
    <mergeCell ref="C2:I2"/>
    <mergeCell ref="E3:I3"/>
    <mergeCell ref="A4:I4"/>
    <mergeCell ref="A5:I5"/>
  </mergeCells>
  <printOptions horizontalCentered="1"/>
  <pageMargins left="0" right="0" top="0" bottom="0" header="0.51181102362204722" footer="0.31496062992125984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 5</vt:lpstr>
      <vt:lpstr>прил 7</vt:lpstr>
      <vt:lpstr>прил 6</vt:lpstr>
      <vt:lpstr>прил 9</vt:lpstr>
      <vt:lpstr>'прил 5'!Область_печати</vt:lpstr>
      <vt:lpstr>'прил 6'!Область_печати</vt:lpstr>
      <vt:lpstr>'прил 7'!Область_печати</vt:lpstr>
      <vt:lpstr>'прил 9'!Область_печати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2017</cp:lastModifiedBy>
  <cp:lastPrinted>2019-12-18T04:22:25Z</cp:lastPrinted>
  <dcterms:created xsi:type="dcterms:W3CDTF">2005-11-12T04:12:34Z</dcterms:created>
  <dcterms:modified xsi:type="dcterms:W3CDTF">2019-12-20T07:29:42Z</dcterms:modified>
</cp:coreProperties>
</file>