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прил1-2022" sheetId="1" r:id="rId1"/>
    <sheet name="при2-2022" sheetId="2" r:id="rId2"/>
    <sheet name="прил3-2022" sheetId="4" r:id="rId3"/>
  </sheets>
  <definedNames>
    <definedName name="__bookmark_1">'прил1-2022'!$A$1:$C$13</definedName>
    <definedName name="__bookmark_2">'прил1-2022'!$A$14:$C$47</definedName>
    <definedName name="__bookmark_3" localSheetId="2">'прил3-2022'!$A$14:$G$41</definedName>
    <definedName name="__bookmark_3">'при2-2022'!$A$14:$E$41</definedName>
    <definedName name="__bookmark_4">#REF!</definedName>
    <definedName name="__bookmark_5">#REF!</definedName>
    <definedName name="_xlnm.Print_Titles" localSheetId="1">'при2-2022'!$14:$15</definedName>
    <definedName name="_xlnm.Print_Titles" localSheetId="0">'прил1-2022'!$14:$16</definedName>
    <definedName name="_xlnm.Print_Titles" localSheetId="2">'прил3-2022'!$14:$15</definedName>
  </definedNames>
  <calcPr calcId="162913" fullCalcOnLoad="1"/>
</workbook>
</file>

<file path=xl/calcChain.xml><?xml version="1.0" encoding="utf-8"?>
<calcChain xmlns="http://schemas.openxmlformats.org/spreadsheetml/2006/main">
  <c r="F16" i="4"/>
  <c r="F17"/>
  <c r="E30"/>
  <c r="F30"/>
  <c r="E33"/>
  <c r="E32"/>
  <c r="G16"/>
  <c r="G17"/>
  <c r="G19"/>
  <c r="G20"/>
  <c r="E30" i="2"/>
  <c r="E28"/>
  <c r="E27"/>
  <c r="E23"/>
  <c r="E17"/>
  <c r="E16"/>
  <c r="E32"/>
  <c r="E20"/>
  <c r="E19"/>
  <c r="E24"/>
  <c r="E36"/>
  <c r="C38" i="1"/>
  <c r="C37"/>
  <c r="C17"/>
  <c r="C43"/>
  <c r="C31"/>
  <c r="C26"/>
  <c r="C20"/>
  <c r="E24" i="4"/>
  <c r="F21"/>
  <c r="F22"/>
  <c r="F25"/>
  <c r="F26"/>
  <c r="F29"/>
  <c r="F31"/>
  <c r="F34"/>
  <c r="F35"/>
  <c r="F38"/>
  <c r="F39"/>
  <c r="F40"/>
  <c r="E20"/>
  <c r="F18"/>
  <c r="E37"/>
  <c r="E36"/>
  <c r="G37"/>
  <c r="G36"/>
  <c r="G32"/>
  <c r="G28"/>
  <c r="G27"/>
  <c r="G24"/>
  <c r="E37" i="2"/>
  <c r="C19" i="1"/>
  <c r="C23"/>
  <c r="C35"/>
  <c r="C33"/>
  <c r="C30"/>
  <c r="C28"/>
  <c r="C25"/>
  <c r="C40"/>
  <c r="C18"/>
  <c r="E28" i="4"/>
  <c r="E27"/>
  <c r="E23"/>
  <c r="F33"/>
  <c r="F32"/>
  <c r="F37"/>
  <c r="F20"/>
  <c r="F28"/>
  <c r="G23"/>
  <c r="F24"/>
  <c r="F36"/>
  <c r="E19"/>
  <c r="E17"/>
  <c r="E16"/>
  <c r="F27"/>
  <c r="F23"/>
  <c r="F19"/>
</calcChain>
</file>

<file path=xl/sharedStrings.xml><?xml version="1.0" encoding="utf-8"?>
<sst xmlns="http://schemas.openxmlformats.org/spreadsheetml/2006/main" count="325" uniqueCount="146">
  <si>
    <t>Наименование показателя</t>
  </si>
  <si>
    <t>Классификация доходов</t>
  </si>
  <si>
    <t>Утвержденные бюджетные назначения</t>
  </si>
  <si>
    <t>1</t>
  </si>
  <si>
    <t>3.2</t>
  </si>
  <si>
    <t>3.3</t>
  </si>
  <si>
    <t>3.4</t>
  </si>
  <si>
    <t>4</t>
  </si>
  <si>
    <r>
      <t xml:space="preserve">Доходы бюджета - ВСЕГО: </t>
    </r>
    <r>
      <rPr>
        <sz val="8"/>
        <color indexed="8"/>
        <rFont val="Arial"/>
      </rPr>
      <t xml:space="preserve">
В том числе:</t>
    </r>
  </si>
  <si>
    <t>X</t>
  </si>
  <si>
    <t>НАЛОГОВЫЕ И НЕНАЛОГОВЫЕ ДОХОДЫ</t>
  </si>
  <si>
    <t>000</t>
  </si>
  <si>
    <t>10000000000000000</t>
  </si>
  <si>
    <t>НАЛОГИ НА ПРИБЫЛЬ, ДОХОДЫ</t>
  </si>
  <si>
    <t>10100000000000000</t>
  </si>
  <si>
    <t>Налог на доходы физических лиц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</si>
  <si>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</si>
  <si>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</si>
  <si>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10102010011000110</t>
  </si>
  <si>
    <t>110</t>
  </si>
  <si>
    <t>100</t>
  </si>
  <si>
    <t>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</si>
  <si>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</si>
  <si>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</si>
  <si>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</si>
  <si>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</si>
  <si>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</si>
  <si>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10503010011000110</t>
  </si>
  <si>
    <t>НАЛОГИ НА ИМУЩЕСТВО</t>
  </si>
  <si>
    <t>10600000000000000</t>
  </si>
  <si>
    <t>Налог на имущество физических лиц</t>
  </si>
  <si>
    <t>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</si>
  <si>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</si>
  <si>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10601030101000110</t>
  </si>
  <si>
    <t>Земельный налог</t>
  </si>
  <si>
    <t>10606000000000110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</si>
  <si>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</si>
  <si>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10606033101000110</t>
  </si>
  <si>
    <t>Земельный налог с физических лиц</t>
  </si>
  <si>
    <t>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</si>
  <si>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</si>
  <si>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</si>
  <si>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</si>
  <si>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10606043101000110</t>
  </si>
  <si>
    <t>ДОХОДЫ ОТ ОКАЗАНИЯ ПЛАТНЫХ УСЛУГ И КОМПЕНСАЦИИ ЗАТРАТ ГОСУДАРСТВА</t>
  </si>
  <si>
    <t>11300000000000000</t>
  </si>
  <si>
    <t>Прочие доходы от оказания платных услуг (работ) получателями средств бюджетов сельских поселений</t>
  </si>
  <si>
    <t>11301995100000130</t>
  </si>
  <si>
    <t>ПРОЧИЕ НЕНАЛОГОВЫЕ ДОХОДЫ</t>
  </si>
  <si>
    <t>11700000000000000</t>
  </si>
  <si>
    <t>Средства самообложения граждан, зачисляемые в бюджеты сельских поселений</t>
  </si>
  <si>
    <t>11714030100000150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</si>
  <si>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</si>
  <si>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</si>
  <si>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</si>
  <si>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</si>
  <si>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</si>
  <si>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</si>
  <si>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Субвенции бюджетам бюджетной системы Российской Федерации</t>
  </si>
  <si>
    <t>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</si>
  <si>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</si>
  <si>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</si>
  <si>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</si>
  <si>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20235118000000150</t>
  </si>
  <si>
    <t>Иные межбюджетные трансферты</t>
  </si>
  <si>
    <t>20240000000000150</t>
  </si>
  <si>
    <t>Прочие межбюджетные трансферты, передаваемые бюджетам сельских поселений</t>
  </si>
  <si>
    <t>20249999100000150</t>
  </si>
  <si>
    <t>ФКР</t>
  </si>
  <si>
    <t>КЦСР</t>
  </si>
  <si>
    <t>КВР</t>
  </si>
  <si>
    <t>ОБЩЕГОСУДАРСТВЕННЫЕ ВОПРОСЫ</t>
  </si>
  <si>
    <t>0100</t>
  </si>
  <si>
    <t>0000000000</t>
  </si>
  <si>
    <t>0103</t>
  </si>
  <si>
    <t>7960000190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</si>
  <si>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</si>
  <si>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123</t>
  </si>
  <si>
    <t>Прочие работы, услуги: Выплаты возмещений и компенсаций, связанных с депутатской деятельностью депутатам законодательного собрания, для которых депутатская деятельность не является основной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</si>
  <si>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</si>
  <si>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</si>
  <si>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председатель администрации</t>
  </si>
  <si>
    <t>7850000110</t>
  </si>
  <si>
    <t>121</t>
  </si>
  <si>
    <t>Оплата труда, начисления на выплаты по оплате труда</t>
  </si>
  <si>
    <t>Заработная плата: Подстатья 211 Заработная плата</t>
  </si>
  <si>
    <t>129</t>
  </si>
  <si>
    <t>Начисления на выплаты по оплате труда: Подстатья 213 Начисления на выплаты по оплате труда</t>
  </si>
  <si>
    <t>ФОТ аппарата управления</t>
  </si>
  <si>
    <t>8900000000</t>
  </si>
  <si>
    <t>8900000110</t>
  </si>
  <si>
    <t>Прочие расходы аппарата управления</t>
  </si>
  <si>
    <t>8900000190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</si>
  <si>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</si>
  <si>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</si>
  <si>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</si>
  <si>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</si>
  <si>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</si>
  <si>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</si>
  <si>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Увеличение стоимости прочих материальных запасов однократного применения: Приобретение канцелярских товаров</t>
  </si>
  <si>
    <t>247</t>
  </si>
  <si>
    <t>Коммунальные услуги: Оплата услуг за предоставление электроэнергии</t>
  </si>
  <si>
    <t>Уплата налогов, сборов и иных платежей</t>
  </si>
  <si>
    <t>850</t>
  </si>
  <si>
    <t>852</t>
  </si>
  <si>
    <t>Налоги, пошлины и сборы: Транспортный налог</t>
  </si>
  <si>
    <t>853</t>
  </si>
  <si>
    <t>Налоги, пошлины и сборы: Платы за загрязнение окружающей среды</t>
  </si>
  <si>
    <t>Другие общегосударственные вопросы</t>
  </si>
  <si>
    <t>0113</t>
  </si>
  <si>
    <t>НАЦИОНАЛЬНАЯ ОБОРОНА</t>
  </si>
  <si>
    <t>0200</t>
  </si>
  <si>
    <t>0203</t>
  </si>
  <si>
    <t>9900051180</t>
  </si>
  <si>
    <t>Расходы на выплаты персоналу казенных учреждений</t>
  </si>
  <si>
    <t>119</t>
  </si>
  <si>
    <t>Наименование доходов</t>
  </si>
  <si>
    <t xml:space="preserve">к Решению Хурала представителей сельского поселения </t>
  </si>
  <si>
    <t>сумон Ишкинский Сут-Хольского кожууна Республики Тыва</t>
  </si>
  <si>
    <t>Сут-Хольского кожууна Республики Тыва</t>
  </si>
  <si>
    <t xml:space="preserve">О внесение изменеий и дополнений в решение Хурала </t>
  </si>
  <si>
    <t xml:space="preserve">представителей сельского поселения сумон Ишкинский </t>
  </si>
  <si>
    <t>на 2022 год и на плановый период 2023 и 2024 годов</t>
  </si>
  <si>
    <t>1. Поступления доходов</t>
  </si>
  <si>
    <t>Республики Тыва на 2022 год.</t>
  </si>
  <si>
    <t xml:space="preserve">                                                          бюджета сельского поселения сумон Ишкинский Сут_хольского кожууна </t>
  </si>
  <si>
    <t>Расходы бюджета - ВСЕГО 
В том числе:</t>
  </si>
  <si>
    <t xml:space="preserve">О внесение изменений и дополнений в решение Хурала </t>
  </si>
  <si>
    <t xml:space="preserve">предстаителей сельского поселения сумон Ишкинский  </t>
  </si>
  <si>
    <t xml:space="preserve">Сут-Хольского кожууна Республики Тыва на 2022 год и </t>
  </si>
  <si>
    <t>на плановый период 2023 и 2024 годов.</t>
  </si>
  <si>
    <t>РАСПРЕДЕЛЕНИЕ</t>
  </si>
  <si>
    <t xml:space="preserve">бюджетных ассигнований по разделам и подразделам классификации расходов бюджета </t>
  </si>
  <si>
    <t xml:space="preserve"> сельского поселения сумон Ишкинский Сут-Хольского кожууна Республики Тыва на 2022 год.</t>
  </si>
  <si>
    <t>Приложения №3</t>
  </si>
  <si>
    <t xml:space="preserve"> бюджет сеьского поселения сумон Ишкинский Сут-Хольского кожууна Республики Тыва </t>
  </si>
  <si>
    <t xml:space="preserve">по ведомственной структуре расходов </t>
  </si>
  <si>
    <t>тыс.в рублях</t>
  </si>
  <si>
    <t>тыс. в рублях</t>
  </si>
  <si>
    <t>отклонение (+/-)</t>
  </si>
  <si>
    <t>сумма с учетом изменений</t>
  </si>
  <si>
    <t xml:space="preserve">                                                                                                                                                                                                                              Приложения 2</t>
  </si>
  <si>
    <t>Приложения №4</t>
  </si>
  <si>
    <t>от "30" декабря 2022 год.№ 34</t>
  </si>
  <si>
    <t>от "30" декабря 2022 год.№34</t>
  </si>
  <si>
    <t>от "30" декабря 2022 г №34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</si>
</sst>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17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8"/>
      <color indexed="8"/>
      <name val="Arial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7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7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74" fontId="8" fillId="0" borderId="1" xfId="0" applyNumberFormat="1" applyFont="1" applyBorder="1" applyAlignment="1">
      <alignment horizontal="right" wrapText="1"/>
    </xf>
    <xf numFmtId="0" fontId="9" fillId="0" borderId="0" xfId="0" applyFont="1"/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74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73" fontId="6" fillId="2" borderId="1" xfId="0" applyNumberFormat="1" applyFont="1" applyFill="1" applyBorder="1" applyAlignment="1">
      <alignment horizontal="center" wrapText="1"/>
    </xf>
    <xf numFmtId="174" fontId="6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173" fontId="2" fillId="2" borderId="1" xfId="0" applyNumberFormat="1" applyFont="1" applyFill="1" applyBorder="1" applyAlignment="1">
      <alignment horizontal="center" wrapText="1"/>
    </xf>
    <xf numFmtId="174" fontId="2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73" fontId="8" fillId="2" borderId="1" xfId="0" applyNumberFormat="1" applyFont="1" applyFill="1" applyBorder="1" applyAlignment="1">
      <alignment horizontal="center" wrapText="1"/>
    </xf>
    <xf numFmtId="174" fontId="8" fillId="2" borderId="1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right" wrapText="1"/>
    </xf>
    <xf numFmtId="0" fontId="0" fillId="2" borderId="0" xfId="0" applyFill="1"/>
    <xf numFmtId="4" fontId="0" fillId="0" borderId="0" xfId="0" applyNumberFormat="1"/>
    <xf numFmtId="4" fontId="7" fillId="0" borderId="0" xfId="0" applyNumberFormat="1" applyFont="1"/>
    <xf numFmtId="0" fontId="7" fillId="2" borderId="0" xfId="0" applyFont="1" applyFill="1"/>
    <xf numFmtId="0" fontId="14" fillId="0" borderId="0" xfId="0" applyFont="1" applyAlignment="1">
      <alignment horizontal="center" wrapText="1"/>
    </xf>
    <xf numFmtId="0" fontId="0" fillId="0" borderId="0" xfId="0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</cellXfs>
  <cellStyles count="2">
    <cellStyle name="Обычный" xfId="0" builtinId="0"/>
    <cellStyle name="Обычный_республиканский  2005 г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tabSelected="1" workbookViewId="0">
      <selection activeCell="B8" sqref="B8:E8"/>
    </sheetView>
  </sheetViews>
  <sheetFormatPr defaultRowHeight="12.75"/>
  <cols>
    <col min="1" max="1" width="80.28515625" customWidth="1"/>
    <col min="2" max="2" width="23.85546875" customWidth="1"/>
    <col min="3" max="3" width="19.140625" customWidth="1"/>
    <col min="4" max="4" width="0.5703125" hidden="1" customWidth="1"/>
    <col min="5" max="5" width="0.28515625" customWidth="1"/>
  </cols>
  <sheetData>
    <row r="1" spans="1:5" ht="15.4" customHeight="1">
      <c r="A1" s="53"/>
      <c r="B1" s="50"/>
      <c r="C1" s="50"/>
    </row>
    <row r="2" spans="1:5">
      <c r="A2" s="54" t="s">
        <v>141</v>
      </c>
      <c r="B2" s="50"/>
      <c r="C2" s="50"/>
    </row>
    <row r="3" spans="1:5">
      <c r="A3" s="1"/>
      <c r="B3" s="51" t="s">
        <v>117</v>
      </c>
      <c r="C3" s="51"/>
      <c r="D3" s="51"/>
      <c r="E3" s="51"/>
    </row>
    <row r="4" spans="1:5">
      <c r="A4" s="1"/>
      <c r="B4" s="51" t="s">
        <v>118</v>
      </c>
      <c r="C4" s="51"/>
      <c r="D4" s="51"/>
      <c r="E4" s="51"/>
    </row>
    <row r="5" spans="1:5" ht="13.15" customHeight="1">
      <c r="A5" s="1"/>
      <c r="B5" s="52" t="s">
        <v>120</v>
      </c>
      <c r="C5" s="52"/>
      <c r="D5" s="52"/>
      <c r="E5" s="52"/>
    </row>
    <row r="6" spans="1:5" ht="13.15" customHeight="1">
      <c r="A6" s="1"/>
      <c r="B6" s="52" t="s">
        <v>121</v>
      </c>
      <c r="C6" s="52"/>
      <c r="D6" s="52"/>
      <c r="E6" s="52"/>
    </row>
    <row r="7" spans="1:5">
      <c r="A7" s="1"/>
      <c r="B7" s="51" t="s">
        <v>119</v>
      </c>
      <c r="C7" s="51"/>
      <c r="D7" s="51"/>
      <c r="E7" s="51"/>
    </row>
    <row r="8" spans="1:5">
      <c r="A8" s="1"/>
      <c r="B8" s="51" t="s">
        <v>122</v>
      </c>
      <c r="C8" s="51"/>
      <c r="D8" s="51"/>
      <c r="E8" s="51"/>
    </row>
    <row r="9" spans="1:5">
      <c r="A9" s="1"/>
      <c r="B9" s="51" t="s">
        <v>145</v>
      </c>
      <c r="C9" s="51"/>
      <c r="D9" s="51"/>
      <c r="E9" s="51"/>
    </row>
    <row r="10" spans="1:5">
      <c r="A10" s="1"/>
      <c r="B10" s="50"/>
      <c r="C10" s="50"/>
    </row>
    <row r="11" spans="1:5">
      <c r="A11" s="1"/>
      <c r="B11" s="1"/>
      <c r="C11" s="1"/>
    </row>
    <row r="12" spans="1:5" ht="15.4" customHeight="1">
      <c r="A12" s="49" t="s">
        <v>123</v>
      </c>
      <c r="B12" s="50"/>
      <c r="C12" s="50"/>
    </row>
    <row r="13" spans="1:5" s="28" customFormat="1" ht="14.45" customHeight="1">
      <c r="A13" s="26" t="s">
        <v>125</v>
      </c>
      <c r="B13" s="27" t="s">
        <v>124</v>
      </c>
      <c r="C13" s="24"/>
    </row>
    <row r="14" spans="1:5" ht="39.6" customHeight="1">
      <c r="A14" s="3"/>
      <c r="B14" s="4"/>
      <c r="C14" s="3"/>
    </row>
    <row r="15" spans="1:5" ht="39.6" customHeight="1">
      <c r="A15" s="11" t="s">
        <v>116</v>
      </c>
      <c r="B15" s="3" t="s">
        <v>1</v>
      </c>
      <c r="C15" s="3" t="s">
        <v>2</v>
      </c>
    </row>
    <row r="16" spans="1:5" ht="13.5" thickBot="1">
      <c r="A16" s="3" t="s">
        <v>3</v>
      </c>
      <c r="B16" s="5" t="s">
        <v>4</v>
      </c>
      <c r="C16" s="5" t="s">
        <v>7</v>
      </c>
    </row>
    <row r="17" spans="1:3" ht="23.45" customHeight="1">
      <c r="A17" s="6" t="s">
        <v>8</v>
      </c>
      <c r="B17" s="2" t="s">
        <v>9</v>
      </c>
      <c r="C17" s="7">
        <f>C18+C37</f>
        <v>4753.7892099999999</v>
      </c>
    </row>
    <row r="18" spans="1:3" s="15" customFormat="1" ht="20.45" customHeight="1">
      <c r="A18" s="12" t="s">
        <v>10</v>
      </c>
      <c r="B18" s="13" t="s">
        <v>12</v>
      </c>
      <c r="C18" s="14">
        <f>C35+C33+C25+C20+C23</f>
        <v>267</v>
      </c>
    </row>
    <row r="19" spans="1:3" s="15" customFormat="1" ht="21.6" customHeight="1">
      <c r="A19" s="12" t="s">
        <v>13</v>
      </c>
      <c r="B19" s="13" t="s">
        <v>14</v>
      </c>
      <c r="C19" s="14">
        <f>C20</f>
        <v>100</v>
      </c>
    </row>
    <row r="20" spans="1:3" s="23" customFormat="1" ht="20.45" customHeight="1">
      <c r="A20" s="20" t="s">
        <v>15</v>
      </c>
      <c r="B20" s="21" t="s">
        <v>16</v>
      </c>
      <c r="C20" s="22">
        <f>C21+C22</f>
        <v>100</v>
      </c>
    </row>
    <row r="21" spans="1:3" ht="51" customHeight="1">
      <c r="A21" s="8" t="s">
        <v>17</v>
      </c>
      <c r="B21" s="2" t="s">
        <v>18</v>
      </c>
      <c r="C21" s="7">
        <v>100</v>
      </c>
    </row>
    <row r="22" spans="1:3" ht="27" customHeight="1">
      <c r="A22" s="8" t="s">
        <v>22</v>
      </c>
      <c r="B22" s="2" t="s">
        <v>23</v>
      </c>
      <c r="C22" s="7">
        <v>0</v>
      </c>
    </row>
    <row r="23" spans="1:3" s="15" customFormat="1" ht="18" customHeight="1">
      <c r="A23" s="12" t="s">
        <v>24</v>
      </c>
      <c r="B23" s="13" t="s">
        <v>25</v>
      </c>
      <c r="C23" s="14">
        <f>C24</f>
        <v>4</v>
      </c>
    </row>
    <row r="24" spans="1:3" ht="24.6" customHeight="1">
      <c r="A24" s="8" t="s">
        <v>26</v>
      </c>
      <c r="B24" s="2" t="s">
        <v>27</v>
      </c>
      <c r="C24" s="7">
        <v>4</v>
      </c>
    </row>
    <row r="25" spans="1:3" s="15" customFormat="1" ht="17.45" customHeight="1">
      <c r="A25" s="12" t="s">
        <v>28</v>
      </c>
      <c r="B25" s="13" t="s">
        <v>29</v>
      </c>
      <c r="C25" s="14">
        <f>C26+C28</f>
        <v>136</v>
      </c>
    </row>
    <row r="26" spans="1:3" s="19" customFormat="1" ht="18.600000000000001" customHeight="1">
      <c r="A26" s="16" t="s">
        <v>30</v>
      </c>
      <c r="B26" s="17" t="s">
        <v>31</v>
      </c>
      <c r="C26" s="18">
        <f>C27</f>
        <v>24</v>
      </c>
    </row>
    <row r="27" spans="1:3" ht="37.15" customHeight="1">
      <c r="A27" s="8" t="s">
        <v>32</v>
      </c>
      <c r="B27" s="2" t="s">
        <v>33</v>
      </c>
      <c r="C27" s="7">
        <v>24</v>
      </c>
    </row>
    <row r="28" spans="1:3" s="15" customFormat="1" ht="21" customHeight="1">
      <c r="A28" s="12" t="s">
        <v>34</v>
      </c>
      <c r="B28" s="13" t="s">
        <v>35</v>
      </c>
      <c r="C28" s="14">
        <f>C30+C29</f>
        <v>112</v>
      </c>
    </row>
    <row r="29" spans="1:3" ht="40.9" customHeight="1">
      <c r="A29" s="8" t="s">
        <v>36</v>
      </c>
      <c r="B29" s="2" t="s">
        <v>37</v>
      </c>
      <c r="C29" s="7">
        <v>38</v>
      </c>
    </row>
    <row r="30" spans="1:3" s="19" customFormat="1" ht="18" customHeight="1">
      <c r="A30" s="16" t="s">
        <v>38</v>
      </c>
      <c r="B30" s="17" t="s">
        <v>39</v>
      </c>
      <c r="C30" s="18">
        <f>C31</f>
        <v>74</v>
      </c>
    </row>
    <row r="31" spans="1:3" s="19" customFormat="1" ht="28.9" customHeight="1">
      <c r="A31" s="16" t="s">
        <v>40</v>
      </c>
      <c r="B31" s="17" t="s">
        <v>41</v>
      </c>
      <c r="C31" s="18">
        <f>C32</f>
        <v>74</v>
      </c>
    </row>
    <row r="32" spans="1:3" ht="35.450000000000003" customHeight="1">
      <c r="A32" s="8" t="s">
        <v>42</v>
      </c>
      <c r="B32" s="2" t="s">
        <v>43</v>
      </c>
      <c r="C32" s="7">
        <v>74</v>
      </c>
    </row>
    <row r="33" spans="1:3" s="19" customFormat="1" ht="20.45" customHeight="1">
      <c r="A33" s="16" t="s">
        <v>44</v>
      </c>
      <c r="B33" s="17" t="s">
        <v>45</v>
      </c>
      <c r="C33" s="18">
        <f>C34</f>
        <v>7</v>
      </c>
    </row>
    <row r="34" spans="1:3" ht="17.45" customHeight="1">
      <c r="A34" s="8" t="s">
        <v>46</v>
      </c>
      <c r="B34" s="2" t="s">
        <v>47</v>
      </c>
      <c r="C34" s="7">
        <v>7</v>
      </c>
    </row>
    <row r="35" spans="1:3" s="19" customFormat="1" ht="18" customHeight="1">
      <c r="A35" s="16" t="s">
        <v>48</v>
      </c>
      <c r="B35" s="17" t="s">
        <v>49</v>
      </c>
      <c r="C35" s="18">
        <f>C36</f>
        <v>20</v>
      </c>
    </row>
    <row r="36" spans="1:3" ht="18.600000000000001" customHeight="1">
      <c r="A36" s="8" t="s">
        <v>50</v>
      </c>
      <c r="B36" s="2" t="s">
        <v>51</v>
      </c>
      <c r="C36" s="7">
        <v>20</v>
      </c>
    </row>
    <row r="37" spans="1:3" s="15" customFormat="1">
      <c r="A37" s="12" t="s">
        <v>52</v>
      </c>
      <c r="B37" s="13" t="s">
        <v>53</v>
      </c>
      <c r="C37" s="14">
        <f>C38</f>
        <v>4486.7892099999999</v>
      </c>
    </row>
    <row r="38" spans="1:3" ht="26.45" customHeight="1">
      <c r="A38" s="8" t="s">
        <v>54</v>
      </c>
      <c r="B38" s="2" t="s">
        <v>55</v>
      </c>
      <c r="C38" s="7">
        <f>C39+C40+C43</f>
        <v>4486.7892099999999</v>
      </c>
    </row>
    <row r="39" spans="1:3" ht="17.45" customHeight="1">
      <c r="A39" s="8" t="s">
        <v>56</v>
      </c>
      <c r="B39" s="2" t="s">
        <v>57</v>
      </c>
      <c r="C39" s="7">
        <v>4060.06</v>
      </c>
    </row>
    <row r="40" spans="1:3" s="19" customFormat="1" ht="19.149999999999999" customHeight="1">
      <c r="A40" s="16" t="s">
        <v>58</v>
      </c>
      <c r="B40" s="17" t="s">
        <v>59</v>
      </c>
      <c r="C40" s="18">
        <f>C41+C42</f>
        <v>180.59299999999999</v>
      </c>
    </row>
    <row r="41" spans="1:3" ht="19.899999999999999" customHeight="1">
      <c r="A41" s="8" t="s">
        <v>60</v>
      </c>
      <c r="B41" s="2" t="s">
        <v>61</v>
      </c>
      <c r="C41" s="7">
        <v>1</v>
      </c>
    </row>
    <row r="42" spans="1:3" ht="24.6" customHeight="1">
      <c r="A42" s="8" t="s">
        <v>62</v>
      </c>
      <c r="B42" s="2" t="s">
        <v>63</v>
      </c>
      <c r="C42" s="7">
        <v>179.59299999999999</v>
      </c>
    </row>
    <row r="43" spans="1:3" s="19" customFormat="1" ht="17.45" customHeight="1">
      <c r="A43" s="16" t="s">
        <v>64</v>
      </c>
      <c r="B43" s="17" t="s">
        <v>65</v>
      </c>
      <c r="C43" s="18">
        <f>C44+C46+C45</f>
        <v>246.13620999999998</v>
      </c>
    </row>
    <row r="44" spans="1:3" ht="15.6" customHeight="1">
      <c r="A44" s="8" t="s">
        <v>66</v>
      </c>
      <c r="B44" s="2" t="s">
        <v>67</v>
      </c>
      <c r="C44" s="7">
        <v>174.2</v>
      </c>
    </row>
    <row r="45" spans="1:3" ht="15.6" customHeight="1">
      <c r="A45" s="8" t="s">
        <v>66</v>
      </c>
      <c r="B45" s="2" t="s">
        <v>67</v>
      </c>
      <c r="C45" s="7">
        <v>13.86021</v>
      </c>
    </row>
    <row r="46" spans="1:3" ht="15.6" customHeight="1" thickBot="1">
      <c r="A46" s="8" t="s">
        <v>66</v>
      </c>
      <c r="B46" s="2" t="s">
        <v>67</v>
      </c>
      <c r="C46" s="7">
        <v>58.076000000000001</v>
      </c>
    </row>
    <row r="47" spans="1:3">
      <c r="A47" s="1"/>
      <c r="B47" s="9"/>
      <c r="C47" s="10"/>
    </row>
  </sheetData>
  <mergeCells count="11">
    <mergeCell ref="A1:C1"/>
    <mergeCell ref="A2:C2"/>
    <mergeCell ref="B8:E8"/>
    <mergeCell ref="B9:E9"/>
    <mergeCell ref="B10:C10"/>
    <mergeCell ref="A12:C12"/>
    <mergeCell ref="B3:E3"/>
    <mergeCell ref="B4:E4"/>
    <mergeCell ref="B5:E5"/>
    <mergeCell ref="B6:E6"/>
    <mergeCell ref="B7:E7"/>
  </mergeCells>
  <pageMargins left="0.78740157480314965" right="0.31496062992125984" top="0.39370078740157483" bottom="0.39370078740157483" header="0.39370078740157483" footer="0.39370078740157483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workbookViewId="0">
      <selection activeCell="A11" sqref="A11:E11"/>
    </sheetView>
  </sheetViews>
  <sheetFormatPr defaultRowHeight="12.75"/>
  <cols>
    <col min="1" max="1" width="36.42578125" customWidth="1"/>
    <col min="2" max="2" width="12.7109375" customWidth="1"/>
    <col min="3" max="3" width="12.5703125" customWidth="1"/>
    <col min="4" max="4" width="9.28515625" customWidth="1"/>
    <col min="5" max="5" width="19.42578125" customWidth="1"/>
  </cols>
  <sheetData>
    <row r="1" spans="1:5">
      <c r="A1" s="1"/>
      <c r="B1" s="1"/>
      <c r="C1" s="1"/>
      <c r="D1" s="1"/>
      <c r="E1" s="1"/>
    </row>
    <row r="2" spans="1:5" ht="15.4" customHeight="1">
      <c r="A2" s="55" t="s">
        <v>134</v>
      </c>
      <c r="B2" s="55"/>
      <c r="C2" s="55"/>
      <c r="D2" s="55"/>
      <c r="E2" s="55"/>
    </row>
    <row r="3" spans="1:5" ht="15.4" customHeight="1">
      <c r="A3" s="55" t="s">
        <v>117</v>
      </c>
      <c r="B3" s="55"/>
      <c r="C3" s="55"/>
      <c r="D3" s="55"/>
      <c r="E3" s="55"/>
    </row>
    <row r="4" spans="1:5" ht="15.4" customHeight="1">
      <c r="A4" s="55" t="s">
        <v>118</v>
      </c>
      <c r="B4" s="55"/>
      <c r="C4" s="55"/>
      <c r="D4" s="55"/>
      <c r="E4" s="55"/>
    </row>
    <row r="5" spans="1:5" ht="15.4" customHeight="1">
      <c r="A5" s="55" t="s">
        <v>127</v>
      </c>
      <c r="B5" s="55"/>
      <c r="C5" s="55"/>
      <c r="D5" s="55"/>
      <c r="E5" s="55"/>
    </row>
    <row r="6" spans="1:5" ht="15.4" customHeight="1">
      <c r="A6" s="55" t="s">
        <v>128</v>
      </c>
      <c r="B6" s="55"/>
      <c r="C6" s="55"/>
      <c r="D6" s="55"/>
      <c r="E6" s="55"/>
    </row>
    <row r="7" spans="1:5" ht="15.4" customHeight="1">
      <c r="A7" s="55" t="s">
        <v>129</v>
      </c>
      <c r="B7" s="55"/>
      <c r="C7" s="55"/>
      <c r="D7" s="55"/>
      <c r="E7" s="55"/>
    </row>
    <row r="8" spans="1:5" ht="15.4" customHeight="1">
      <c r="A8" s="55" t="s">
        <v>130</v>
      </c>
      <c r="B8" s="55"/>
      <c r="C8" s="55"/>
      <c r="D8" s="55"/>
      <c r="E8" s="55"/>
    </row>
    <row r="9" spans="1:5" ht="15.4" customHeight="1">
      <c r="A9" s="55" t="s">
        <v>144</v>
      </c>
      <c r="B9" s="55"/>
      <c r="C9" s="55"/>
      <c r="D9" s="55"/>
      <c r="E9" s="55"/>
    </row>
    <row r="10" spans="1:5" ht="15.4" customHeight="1">
      <c r="A10" s="49" t="s">
        <v>131</v>
      </c>
      <c r="B10" s="49"/>
      <c r="C10" s="49"/>
      <c r="D10" s="49"/>
      <c r="E10" s="49"/>
    </row>
    <row r="11" spans="1:5" s="41" customFormat="1" ht="17.45" customHeight="1">
      <c r="A11" s="56" t="s">
        <v>132</v>
      </c>
      <c r="B11" s="56"/>
      <c r="C11" s="56"/>
      <c r="D11" s="56"/>
      <c r="E11" s="56"/>
    </row>
    <row r="12" spans="1:5" s="41" customFormat="1" ht="17.45" customHeight="1">
      <c r="A12" s="56" t="s">
        <v>133</v>
      </c>
      <c r="B12" s="56"/>
      <c r="C12" s="56"/>
      <c r="D12" s="56"/>
      <c r="E12" s="56"/>
    </row>
    <row r="13" spans="1:5" ht="10.15" customHeight="1">
      <c r="A13" s="1"/>
      <c r="B13" s="1"/>
      <c r="C13" s="1"/>
      <c r="D13" s="1"/>
      <c r="E13" s="24" t="s">
        <v>138</v>
      </c>
    </row>
    <row r="14" spans="1:5" ht="39.6" customHeight="1">
      <c r="A14" s="29" t="s">
        <v>0</v>
      </c>
      <c r="B14" s="3" t="s">
        <v>68</v>
      </c>
      <c r="C14" s="3" t="s">
        <v>69</v>
      </c>
      <c r="D14" s="3" t="s">
        <v>70</v>
      </c>
      <c r="E14" s="3" t="s">
        <v>2</v>
      </c>
    </row>
    <row r="15" spans="1:5" ht="13.5" thickBot="1">
      <c r="A15" s="3" t="s">
        <v>3</v>
      </c>
      <c r="B15" s="5" t="s">
        <v>4</v>
      </c>
      <c r="C15" s="5" t="s">
        <v>5</v>
      </c>
      <c r="D15" s="5" t="s">
        <v>6</v>
      </c>
      <c r="E15" s="5" t="s">
        <v>7</v>
      </c>
    </row>
    <row r="16" spans="1:5" ht="22.5">
      <c r="A16" s="36" t="s">
        <v>126</v>
      </c>
      <c r="B16" s="37" t="s">
        <v>9</v>
      </c>
      <c r="C16" s="37" t="s">
        <v>9</v>
      </c>
      <c r="D16" s="37" t="s">
        <v>9</v>
      </c>
      <c r="E16" s="32">
        <f>E17+E36</f>
        <v>4779.7189699999999</v>
      </c>
    </row>
    <row r="17" spans="1:8">
      <c r="A17" s="30" t="s">
        <v>71</v>
      </c>
      <c r="B17" s="31" t="s">
        <v>72</v>
      </c>
      <c r="C17" s="31" t="s">
        <v>73</v>
      </c>
      <c r="D17" s="31" t="s">
        <v>11</v>
      </c>
      <c r="E17" s="32">
        <f>E18+E20+E23+E35</f>
        <v>4600.1259700000001</v>
      </c>
    </row>
    <row r="18" spans="1:8" ht="56.25">
      <c r="A18" s="33" t="s">
        <v>78</v>
      </c>
      <c r="B18" s="34" t="s">
        <v>74</v>
      </c>
      <c r="C18" s="34" t="s">
        <v>75</v>
      </c>
      <c r="D18" s="34" t="s">
        <v>77</v>
      </c>
      <c r="E18" s="35">
        <v>201.108</v>
      </c>
      <c r="F18" s="45"/>
    </row>
    <row r="19" spans="1:8" s="15" customFormat="1" ht="67.5">
      <c r="A19" s="30" t="s">
        <v>79</v>
      </c>
      <c r="B19" s="31" t="s">
        <v>80</v>
      </c>
      <c r="C19" s="31" t="s">
        <v>73</v>
      </c>
      <c r="D19" s="31" t="s">
        <v>11</v>
      </c>
      <c r="E19" s="32">
        <f>E20+E24</f>
        <v>3708.9520000000002</v>
      </c>
      <c r="G19" s="47"/>
    </row>
    <row r="20" spans="1:8" s="15" customFormat="1">
      <c r="A20" s="30" t="s">
        <v>81</v>
      </c>
      <c r="B20" s="31" t="s">
        <v>80</v>
      </c>
      <c r="C20" s="31" t="s">
        <v>82</v>
      </c>
      <c r="D20" s="31" t="s">
        <v>11</v>
      </c>
      <c r="E20" s="32">
        <f>E21+E22</f>
        <v>558.74700000000007</v>
      </c>
      <c r="F20" s="48"/>
    </row>
    <row r="21" spans="1:8" ht="22.5">
      <c r="A21" s="33" t="s">
        <v>85</v>
      </c>
      <c r="B21" s="34" t="s">
        <v>80</v>
      </c>
      <c r="C21" s="34" t="s">
        <v>82</v>
      </c>
      <c r="D21" s="34" t="s">
        <v>83</v>
      </c>
      <c r="E21" s="35">
        <v>425.66300000000001</v>
      </c>
    </row>
    <row r="22" spans="1:8" ht="33.75">
      <c r="A22" s="33" t="s">
        <v>87</v>
      </c>
      <c r="B22" s="34" t="s">
        <v>80</v>
      </c>
      <c r="C22" s="34" t="s">
        <v>82</v>
      </c>
      <c r="D22" s="34" t="s">
        <v>86</v>
      </c>
      <c r="E22" s="35">
        <v>133.084</v>
      </c>
      <c r="H22" s="46"/>
    </row>
    <row r="23" spans="1:8">
      <c r="A23" s="30" t="s">
        <v>88</v>
      </c>
      <c r="B23" s="31" t="s">
        <v>80</v>
      </c>
      <c r="C23" s="31" t="s">
        <v>89</v>
      </c>
      <c r="D23" s="31" t="s">
        <v>11</v>
      </c>
      <c r="E23" s="32">
        <f>E24+E27</f>
        <v>3839.27097</v>
      </c>
      <c r="F23" s="45"/>
      <c r="H23" s="46"/>
    </row>
    <row r="24" spans="1:8" ht="67.5">
      <c r="A24" s="30" t="s">
        <v>76</v>
      </c>
      <c r="B24" s="31" t="s">
        <v>80</v>
      </c>
      <c r="C24" s="31" t="s">
        <v>90</v>
      </c>
      <c r="D24" s="31" t="s">
        <v>20</v>
      </c>
      <c r="E24" s="32">
        <f>E25+E26</f>
        <v>3150.2049999999999</v>
      </c>
    </row>
    <row r="25" spans="1:8" ht="22.5">
      <c r="A25" s="33" t="s">
        <v>84</v>
      </c>
      <c r="B25" s="34" t="s">
        <v>80</v>
      </c>
      <c r="C25" s="34" t="s">
        <v>90</v>
      </c>
      <c r="D25" s="34" t="s">
        <v>83</v>
      </c>
      <c r="E25" s="35">
        <v>2383.5129999999999</v>
      </c>
    </row>
    <row r="26" spans="1:8" ht="33.75">
      <c r="A26" s="33" t="s">
        <v>87</v>
      </c>
      <c r="B26" s="34" t="s">
        <v>80</v>
      </c>
      <c r="C26" s="34" t="s">
        <v>90</v>
      </c>
      <c r="D26" s="34" t="s">
        <v>86</v>
      </c>
      <c r="E26" s="35">
        <v>766.69200000000001</v>
      </c>
    </row>
    <row r="27" spans="1:8" s="15" customFormat="1">
      <c r="A27" s="30" t="s">
        <v>91</v>
      </c>
      <c r="B27" s="31" t="s">
        <v>80</v>
      </c>
      <c r="C27" s="31" t="s">
        <v>92</v>
      </c>
      <c r="D27" s="31" t="s">
        <v>11</v>
      </c>
      <c r="E27" s="32">
        <f>E28+E32</f>
        <v>689.06596999999999</v>
      </c>
    </row>
    <row r="28" spans="1:8" s="15" customFormat="1" ht="33.75">
      <c r="A28" s="30" t="s">
        <v>93</v>
      </c>
      <c r="B28" s="31" t="s">
        <v>80</v>
      </c>
      <c r="C28" s="31" t="s">
        <v>92</v>
      </c>
      <c r="D28" s="31" t="s">
        <v>94</v>
      </c>
      <c r="E28" s="32">
        <f>E29+E30+E31</f>
        <v>630.60621000000003</v>
      </c>
    </row>
    <row r="29" spans="1:8" ht="33.75">
      <c r="A29" s="33" t="s">
        <v>95</v>
      </c>
      <c r="B29" s="34" t="s">
        <v>80</v>
      </c>
      <c r="C29" s="34" t="s">
        <v>92</v>
      </c>
      <c r="D29" s="34" t="s">
        <v>96</v>
      </c>
      <c r="E29" s="35">
        <v>140.26499999999999</v>
      </c>
    </row>
    <row r="30" spans="1:8">
      <c r="A30" s="33" t="s">
        <v>97</v>
      </c>
      <c r="B30" s="34" t="s">
        <v>80</v>
      </c>
      <c r="C30" s="34" t="s">
        <v>92</v>
      </c>
      <c r="D30" s="34">
        <v>244</v>
      </c>
      <c r="E30" s="35">
        <f>445.503+1.01</f>
        <v>446.51299999999998</v>
      </c>
    </row>
    <row r="31" spans="1:8" ht="22.5">
      <c r="A31" s="33" t="s">
        <v>101</v>
      </c>
      <c r="B31" s="34" t="s">
        <v>80</v>
      </c>
      <c r="C31" s="34" t="s">
        <v>92</v>
      </c>
      <c r="D31" s="34" t="s">
        <v>100</v>
      </c>
      <c r="E31" s="35">
        <v>43.828209999999999</v>
      </c>
    </row>
    <row r="32" spans="1:8" s="15" customFormat="1">
      <c r="A32" s="30" t="s">
        <v>102</v>
      </c>
      <c r="B32" s="31" t="s">
        <v>80</v>
      </c>
      <c r="C32" s="31" t="s">
        <v>92</v>
      </c>
      <c r="D32" s="31" t="s">
        <v>103</v>
      </c>
      <c r="E32" s="32">
        <f>E33+E34</f>
        <v>58.459760000000003</v>
      </c>
    </row>
    <row r="33" spans="1:6">
      <c r="A33" s="33" t="s">
        <v>105</v>
      </c>
      <c r="B33" s="34" t="s">
        <v>80</v>
      </c>
      <c r="C33" s="34" t="s">
        <v>92</v>
      </c>
      <c r="D33" s="34" t="s">
        <v>104</v>
      </c>
      <c r="E33" s="35">
        <v>47.79853</v>
      </c>
    </row>
    <row r="34" spans="1:6" ht="22.5">
      <c r="A34" s="33" t="s">
        <v>107</v>
      </c>
      <c r="B34" s="34" t="s">
        <v>80</v>
      </c>
      <c r="C34" s="34" t="s">
        <v>92</v>
      </c>
      <c r="D34" s="34" t="s">
        <v>106</v>
      </c>
      <c r="E34" s="35">
        <v>10.66123</v>
      </c>
    </row>
    <row r="35" spans="1:6">
      <c r="A35" s="33" t="s">
        <v>108</v>
      </c>
      <c r="B35" s="34" t="s">
        <v>109</v>
      </c>
      <c r="C35" s="34" t="s">
        <v>73</v>
      </c>
      <c r="D35" s="34" t="s">
        <v>11</v>
      </c>
      <c r="E35" s="35">
        <v>1</v>
      </c>
      <c r="F35" s="45"/>
    </row>
    <row r="36" spans="1:6" s="15" customFormat="1">
      <c r="A36" s="30" t="s">
        <v>110</v>
      </c>
      <c r="B36" s="31" t="s">
        <v>111</v>
      </c>
      <c r="C36" s="31" t="s">
        <v>73</v>
      </c>
      <c r="D36" s="31" t="s">
        <v>11</v>
      </c>
      <c r="E36" s="32">
        <f>E38+E39+E40</f>
        <v>179.59299999999999</v>
      </c>
    </row>
    <row r="37" spans="1:6" s="19" customFormat="1" ht="21.75">
      <c r="A37" s="38" t="s">
        <v>114</v>
      </c>
      <c r="B37" s="39" t="s">
        <v>112</v>
      </c>
      <c r="C37" s="39" t="s">
        <v>113</v>
      </c>
      <c r="D37" s="39" t="s">
        <v>19</v>
      </c>
      <c r="E37" s="40">
        <f>E38+E39</f>
        <v>174.553</v>
      </c>
    </row>
    <row r="38" spans="1:6" ht="22.5">
      <c r="A38" s="33" t="s">
        <v>85</v>
      </c>
      <c r="B38" s="34" t="s">
        <v>112</v>
      </c>
      <c r="C38" s="34" t="s">
        <v>113</v>
      </c>
      <c r="D38" s="34" t="s">
        <v>21</v>
      </c>
      <c r="E38" s="35">
        <v>134.30699999999999</v>
      </c>
    </row>
    <row r="39" spans="1:6" ht="33.75">
      <c r="A39" s="33" t="s">
        <v>87</v>
      </c>
      <c r="B39" s="34" t="s">
        <v>112</v>
      </c>
      <c r="C39" s="34" t="s">
        <v>113</v>
      </c>
      <c r="D39" s="34" t="s">
        <v>115</v>
      </c>
      <c r="E39" s="35">
        <v>40.246000000000002</v>
      </c>
    </row>
    <row r="40" spans="1:6" ht="34.5" thickBot="1">
      <c r="A40" s="33" t="s">
        <v>99</v>
      </c>
      <c r="B40" s="34" t="s">
        <v>112</v>
      </c>
      <c r="C40" s="34" t="s">
        <v>113</v>
      </c>
      <c r="D40" s="34" t="s">
        <v>98</v>
      </c>
      <c r="E40" s="35">
        <v>5.04</v>
      </c>
    </row>
    <row r="41" spans="1:6">
      <c r="A41" s="42"/>
      <c r="B41" s="43"/>
      <c r="C41" s="43"/>
      <c r="D41" s="43"/>
      <c r="E41" s="44"/>
    </row>
  </sheetData>
  <mergeCells count="11">
    <mergeCell ref="A7:E7"/>
    <mergeCell ref="A9:E9"/>
    <mergeCell ref="A10:E10"/>
    <mergeCell ref="A8:E8"/>
    <mergeCell ref="A11:E11"/>
    <mergeCell ref="A12:E12"/>
    <mergeCell ref="A2:E2"/>
    <mergeCell ref="A4:E4"/>
    <mergeCell ref="A3:E3"/>
    <mergeCell ref="A5:E5"/>
    <mergeCell ref="A6:E6"/>
  </mergeCells>
  <pageMargins left="0.78740157480314965" right="0.31496062992125984" top="0.39370078740157483" bottom="0.39370078740157483" header="0.39370078740157483" footer="0.3937007874015748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workbookViewId="0">
      <selection activeCell="A9" sqref="A9:G9"/>
    </sheetView>
  </sheetViews>
  <sheetFormatPr defaultRowHeight="12.75"/>
  <cols>
    <col min="1" max="1" width="36.42578125" customWidth="1"/>
    <col min="2" max="2" width="11.28515625" customWidth="1"/>
    <col min="3" max="3" width="14.28515625" customWidth="1"/>
    <col min="4" max="4" width="10.140625" customWidth="1"/>
    <col min="5" max="6" width="12.7109375" customWidth="1"/>
    <col min="7" max="7" width="13.570312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5.4" customHeight="1">
      <c r="A2" s="55" t="s">
        <v>142</v>
      </c>
      <c r="B2" s="55"/>
      <c r="C2" s="55"/>
      <c r="D2" s="55"/>
      <c r="E2" s="55"/>
      <c r="F2" s="55"/>
      <c r="G2" s="55"/>
    </row>
    <row r="3" spans="1:7" ht="15.4" customHeight="1">
      <c r="A3" s="55" t="s">
        <v>117</v>
      </c>
      <c r="B3" s="55"/>
      <c r="C3" s="55"/>
      <c r="D3" s="55"/>
      <c r="E3" s="55"/>
      <c r="F3" s="55"/>
      <c r="G3" s="55"/>
    </row>
    <row r="4" spans="1:7" ht="15.4" customHeight="1">
      <c r="A4" s="55" t="s">
        <v>118</v>
      </c>
      <c r="B4" s="55"/>
      <c r="C4" s="55"/>
      <c r="D4" s="55"/>
      <c r="E4" s="55"/>
      <c r="F4" s="55"/>
      <c r="G4" s="55"/>
    </row>
    <row r="5" spans="1:7" ht="15.4" customHeight="1">
      <c r="A5" s="55" t="s">
        <v>127</v>
      </c>
      <c r="B5" s="55"/>
      <c r="C5" s="55"/>
      <c r="D5" s="55"/>
      <c r="E5" s="55"/>
      <c r="F5" s="55"/>
      <c r="G5" s="55"/>
    </row>
    <row r="6" spans="1:7" ht="15.4" customHeight="1">
      <c r="A6" s="55" t="s">
        <v>128</v>
      </c>
      <c r="B6" s="55"/>
      <c r="C6" s="55"/>
      <c r="D6" s="55"/>
      <c r="E6" s="55"/>
      <c r="F6" s="55"/>
      <c r="G6" s="55"/>
    </row>
    <row r="7" spans="1:7" ht="15.4" customHeight="1">
      <c r="A7" s="55" t="s">
        <v>129</v>
      </c>
      <c r="B7" s="55"/>
      <c r="C7" s="55"/>
      <c r="D7" s="55"/>
      <c r="E7" s="55"/>
      <c r="F7" s="55"/>
      <c r="G7" s="55"/>
    </row>
    <row r="8" spans="1:7" ht="15.4" customHeight="1">
      <c r="A8" s="55" t="s">
        <v>130</v>
      </c>
      <c r="B8" s="55"/>
      <c r="C8" s="55"/>
      <c r="D8" s="55"/>
      <c r="E8" s="55"/>
      <c r="F8" s="55"/>
      <c r="G8" s="55"/>
    </row>
    <row r="9" spans="1:7" ht="15.4" customHeight="1">
      <c r="A9" s="55" t="s">
        <v>143</v>
      </c>
      <c r="B9" s="55"/>
      <c r="C9" s="55"/>
      <c r="D9" s="55"/>
      <c r="E9" s="55"/>
      <c r="F9" s="55"/>
      <c r="G9" s="55"/>
    </row>
    <row r="10" spans="1:7" ht="15.4" customHeight="1">
      <c r="A10" s="49" t="s">
        <v>131</v>
      </c>
      <c r="B10" s="49"/>
      <c r="C10" s="49"/>
      <c r="D10" s="49"/>
      <c r="E10" s="49"/>
      <c r="F10" s="49"/>
      <c r="G10" s="49"/>
    </row>
    <row r="11" spans="1:7" s="41" customFormat="1" ht="17.45" customHeight="1">
      <c r="A11" s="56" t="s">
        <v>135</v>
      </c>
      <c r="B11" s="56"/>
      <c r="C11" s="56"/>
      <c r="D11" s="56"/>
      <c r="E11" s="56"/>
      <c r="F11" s="56"/>
      <c r="G11" s="56"/>
    </row>
    <row r="12" spans="1:7" s="41" customFormat="1" ht="17.45" customHeight="1">
      <c r="A12" s="56" t="s">
        <v>136</v>
      </c>
      <c r="B12" s="56"/>
      <c r="C12" s="56"/>
      <c r="D12" s="56"/>
      <c r="E12" s="56"/>
      <c r="F12" s="56"/>
      <c r="G12" s="56"/>
    </row>
    <row r="13" spans="1:7" ht="10.15" customHeight="1">
      <c r="A13" s="1"/>
      <c r="B13" s="1"/>
      <c r="C13" s="1"/>
      <c r="D13" s="1"/>
      <c r="E13" s="25" t="s">
        <v>137</v>
      </c>
      <c r="F13" s="25" t="s">
        <v>137</v>
      </c>
      <c r="G13" s="25" t="s">
        <v>137</v>
      </c>
    </row>
    <row r="14" spans="1:7" ht="39.6" customHeight="1">
      <c r="A14" s="29" t="s">
        <v>0</v>
      </c>
      <c r="B14" s="3" t="s">
        <v>68</v>
      </c>
      <c r="C14" s="3" t="s">
        <v>69</v>
      </c>
      <c r="D14" s="3" t="s">
        <v>70</v>
      </c>
      <c r="E14" s="3">
        <v>2022</v>
      </c>
      <c r="F14" s="11" t="s">
        <v>139</v>
      </c>
      <c r="G14" s="11" t="s">
        <v>140</v>
      </c>
    </row>
    <row r="15" spans="1:7" ht="13.5" thickBot="1">
      <c r="A15" s="3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5" t="s">
        <v>7</v>
      </c>
      <c r="G15" s="5" t="s">
        <v>7</v>
      </c>
    </row>
    <row r="16" spans="1:7" ht="22.5">
      <c r="A16" s="36" t="s">
        <v>126</v>
      </c>
      <c r="B16" s="37" t="s">
        <v>9</v>
      </c>
      <c r="C16" s="37" t="s">
        <v>9</v>
      </c>
      <c r="D16" s="37" t="s">
        <v>9</v>
      </c>
      <c r="E16" s="32">
        <f>E17+E36</f>
        <v>4067.2293600000003</v>
      </c>
      <c r="F16" s="32">
        <f>F17+F36</f>
        <v>-712.48864000000015</v>
      </c>
      <c r="G16" s="32">
        <f>G17+G36</f>
        <v>4779.7180000000008</v>
      </c>
    </row>
    <row r="17" spans="1:7">
      <c r="A17" s="30" t="s">
        <v>71</v>
      </c>
      <c r="B17" s="31" t="s">
        <v>72</v>
      </c>
      <c r="C17" s="31" t="s">
        <v>73</v>
      </c>
      <c r="D17" s="31" t="s">
        <v>11</v>
      </c>
      <c r="E17" s="32">
        <f>E18+E20+E23+E35</f>
        <v>3883.6893600000003</v>
      </c>
      <c r="F17" s="32">
        <f>F18+F20+F23+F35</f>
        <v>-716.4286400000002</v>
      </c>
      <c r="G17" s="32">
        <f>G18+G20+G23+G35</f>
        <v>4600.1180000000004</v>
      </c>
    </row>
    <row r="18" spans="1:7" ht="55.9" customHeight="1">
      <c r="A18" s="33" t="s">
        <v>78</v>
      </c>
      <c r="B18" s="34" t="s">
        <v>74</v>
      </c>
      <c r="C18" s="34" t="s">
        <v>75</v>
      </c>
      <c r="D18" s="34" t="s">
        <v>77</v>
      </c>
      <c r="E18" s="35">
        <v>201.108</v>
      </c>
      <c r="F18" s="35">
        <f>E18-G18</f>
        <v>0</v>
      </c>
      <c r="G18" s="35">
        <v>201.108</v>
      </c>
    </row>
    <row r="19" spans="1:7" s="15" customFormat="1" ht="46.15" customHeight="1">
      <c r="A19" s="30" t="s">
        <v>79</v>
      </c>
      <c r="B19" s="31" t="s">
        <v>80</v>
      </c>
      <c r="C19" s="31" t="s">
        <v>73</v>
      </c>
      <c r="D19" s="31" t="s">
        <v>11</v>
      </c>
      <c r="E19" s="32">
        <f>E20+E23</f>
        <v>3681.5813600000001</v>
      </c>
      <c r="F19" s="32">
        <f>E19-G19</f>
        <v>-716.42864000000009</v>
      </c>
      <c r="G19" s="32">
        <f>G20+G23</f>
        <v>4398.01</v>
      </c>
    </row>
    <row r="20" spans="1:7" ht="16.149999999999999" customHeight="1">
      <c r="A20" s="33" t="s">
        <v>81</v>
      </c>
      <c r="B20" s="34" t="s">
        <v>80</v>
      </c>
      <c r="C20" s="34" t="s">
        <v>82</v>
      </c>
      <c r="D20" s="34" t="s">
        <v>11</v>
      </c>
      <c r="E20" s="35">
        <f>E21+E22</f>
        <v>605.25</v>
      </c>
      <c r="F20" s="35">
        <f>F21+F22</f>
        <v>46.509999999999948</v>
      </c>
      <c r="G20" s="35">
        <f>G21+G22</f>
        <v>558.74</v>
      </c>
    </row>
    <row r="21" spans="1:7" ht="22.15" customHeight="1">
      <c r="A21" s="33" t="s">
        <v>85</v>
      </c>
      <c r="B21" s="34" t="s">
        <v>80</v>
      </c>
      <c r="C21" s="34" t="s">
        <v>82</v>
      </c>
      <c r="D21" s="34" t="s">
        <v>83</v>
      </c>
      <c r="E21" s="35">
        <v>504.30099999999999</v>
      </c>
      <c r="F21" s="35">
        <f>E21-G21</f>
        <v>78.640999999999963</v>
      </c>
      <c r="G21" s="35">
        <v>425.66</v>
      </c>
    </row>
    <row r="22" spans="1:7" ht="31.9" customHeight="1">
      <c r="A22" s="33" t="s">
        <v>87</v>
      </c>
      <c r="B22" s="34" t="s">
        <v>80</v>
      </c>
      <c r="C22" s="34" t="s">
        <v>82</v>
      </c>
      <c r="D22" s="34" t="s">
        <v>86</v>
      </c>
      <c r="E22" s="35">
        <v>100.949</v>
      </c>
      <c r="F22" s="35">
        <f>E22-G22</f>
        <v>-32.131000000000014</v>
      </c>
      <c r="G22" s="35">
        <v>133.08000000000001</v>
      </c>
    </row>
    <row r="23" spans="1:7" ht="16.899999999999999" customHeight="1">
      <c r="A23" s="30" t="s">
        <v>88</v>
      </c>
      <c r="B23" s="31" t="s">
        <v>80</v>
      </c>
      <c r="C23" s="31" t="s">
        <v>89</v>
      </c>
      <c r="D23" s="31" t="s">
        <v>11</v>
      </c>
      <c r="E23" s="32">
        <f>E24+E27</f>
        <v>3076.3313600000001</v>
      </c>
      <c r="F23" s="32">
        <f>F24+F27</f>
        <v>-762.93864000000019</v>
      </c>
      <c r="G23" s="32">
        <f>G24+G27</f>
        <v>3839.2700000000004</v>
      </c>
    </row>
    <row r="24" spans="1:7" ht="68.45" customHeight="1">
      <c r="A24" s="30" t="s">
        <v>76</v>
      </c>
      <c r="B24" s="31" t="s">
        <v>80</v>
      </c>
      <c r="C24" s="31" t="s">
        <v>90</v>
      </c>
      <c r="D24" s="31" t="s">
        <v>20</v>
      </c>
      <c r="E24" s="32">
        <f>E25+E26</f>
        <v>2534.172</v>
      </c>
      <c r="F24" s="32">
        <f>F25+F26</f>
        <v>-616.02800000000025</v>
      </c>
      <c r="G24" s="32">
        <f>G25+G26</f>
        <v>3150.2000000000003</v>
      </c>
    </row>
    <row r="25" spans="1:7" ht="25.9" customHeight="1">
      <c r="A25" s="33" t="s">
        <v>84</v>
      </c>
      <c r="B25" s="34" t="s">
        <v>80</v>
      </c>
      <c r="C25" s="34" t="s">
        <v>90</v>
      </c>
      <c r="D25" s="34" t="s">
        <v>83</v>
      </c>
      <c r="E25" s="35">
        <v>1932.2670000000001</v>
      </c>
      <c r="F25" s="35">
        <f>E25-G25</f>
        <v>-451.24300000000017</v>
      </c>
      <c r="G25" s="35">
        <v>2383.5100000000002</v>
      </c>
    </row>
    <row r="26" spans="1:7" ht="25.9" customHeight="1">
      <c r="A26" s="33" t="s">
        <v>87</v>
      </c>
      <c r="B26" s="34" t="s">
        <v>80</v>
      </c>
      <c r="C26" s="34" t="s">
        <v>90</v>
      </c>
      <c r="D26" s="34" t="s">
        <v>86</v>
      </c>
      <c r="E26" s="35">
        <v>601.90499999999997</v>
      </c>
      <c r="F26" s="35">
        <f>E26-G26</f>
        <v>-164.78500000000008</v>
      </c>
      <c r="G26" s="35">
        <v>766.69</v>
      </c>
    </row>
    <row r="27" spans="1:7" s="15" customFormat="1" ht="18.600000000000001" customHeight="1">
      <c r="A27" s="30" t="s">
        <v>91</v>
      </c>
      <c r="B27" s="31" t="s">
        <v>80</v>
      </c>
      <c r="C27" s="31" t="s">
        <v>92</v>
      </c>
      <c r="D27" s="31" t="s">
        <v>11</v>
      </c>
      <c r="E27" s="32">
        <f>E28+E32</f>
        <v>542.15935999999999</v>
      </c>
      <c r="F27" s="32">
        <f>F28+F32</f>
        <v>-146.91063999999997</v>
      </c>
      <c r="G27" s="32">
        <f>G28+G32</f>
        <v>689.07</v>
      </c>
    </row>
    <row r="28" spans="1:7" s="15" customFormat="1" ht="34.9" customHeight="1">
      <c r="A28" s="30" t="s">
        <v>93</v>
      </c>
      <c r="B28" s="31" t="s">
        <v>80</v>
      </c>
      <c r="C28" s="31" t="s">
        <v>92</v>
      </c>
      <c r="D28" s="31" t="s">
        <v>94</v>
      </c>
      <c r="E28" s="32">
        <f>E29+E30+E31</f>
        <v>503.36083000000002</v>
      </c>
      <c r="F28" s="32">
        <f>F29+F30+F31</f>
        <v>-127.24916999999998</v>
      </c>
      <c r="G28" s="32">
        <f>G29+G30+G31</f>
        <v>630.61</v>
      </c>
    </row>
    <row r="29" spans="1:7" ht="25.9" customHeight="1">
      <c r="A29" s="33" t="s">
        <v>95</v>
      </c>
      <c r="B29" s="34" t="s">
        <v>80</v>
      </c>
      <c r="C29" s="34" t="s">
        <v>92</v>
      </c>
      <c r="D29" s="34" t="s">
        <v>96</v>
      </c>
      <c r="E29" s="35">
        <v>163.33199999999999</v>
      </c>
      <c r="F29" s="35">
        <f>E29-G29</f>
        <v>23.061999999999983</v>
      </c>
      <c r="G29" s="35">
        <v>140.27000000000001</v>
      </c>
    </row>
    <row r="30" spans="1:7" ht="17.45" customHeight="1">
      <c r="A30" s="33" t="s">
        <v>97</v>
      </c>
      <c r="B30" s="34" t="s">
        <v>80</v>
      </c>
      <c r="C30" s="34" t="s">
        <v>92</v>
      </c>
      <c r="D30" s="34" t="s">
        <v>98</v>
      </c>
      <c r="E30" s="35">
        <f>290.17883+0.35</f>
        <v>290.52883000000003</v>
      </c>
      <c r="F30" s="35">
        <f>E30-G30</f>
        <v>-155.98116999999996</v>
      </c>
      <c r="G30" s="35">
        <v>446.51</v>
      </c>
    </row>
    <row r="31" spans="1:7" ht="26.45" customHeight="1">
      <c r="A31" s="33" t="s">
        <v>101</v>
      </c>
      <c r="B31" s="34" t="s">
        <v>80</v>
      </c>
      <c r="C31" s="34" t="s">
        <v>92</v>
      </c>
      <c r="D31" s="34" t="s">
        <v>100</v>
      </c>
      <c r="E31" s="35">
        <v>49.5</v>
      </c>
      <c r="F31" s="35">
        <f>E31-G31</f>
        <v>5.6700000000000017</v>
      </c>
      <c r="G31" s="35">
        <v>43.83</v>
      </c>
    </row>
    <row r="32" spans="1:7" s="15" customFormat="1" ht="15" customHeight="1">
      <c r="A32" s="30" t="s">
        <v>102</v>
      </c>
      <c r="B32" s="31" t="s">
        <v>80</v>
      </c>
      <c r="C32" s="31" t="s">
        <v>92</v>
      </c>
      <c r="D32" s="31" t="s">
        <v>103</v>
      </c>
      <c r="E32" s="32">
        <f>E33+E34</f>
        <v>38.79853</v>
      </c>
      <c r="F32" s="32">
        <f>F33+F34</f>
        <v>-19.661469999999998</v>
      </c>
      <c r="G32" s="32">
        <f>G33+G34</f>
        <v>58.459999999999994</v>
      </c>
    </row>
    <row r="33" spans="1:7" ht="18.600000000000001" customHeight="1">
      <c r="A33" s="33" t="s">
        <v>105</v>
      </c>
      <c r="B33" s="34" t="s">
        <v>80</v>
      </c>
      <c r="C33" s="34" t="s">
        <v>92</v>
      </c>
      <c r="D33" s="34" t="s">
        <v>104</v>
      </c>
      <c r="E33" s="35">
        <f>3.79853+30</f>
        <v>33.79853</v>
      </c>
      <c r="F33" s="35">
        <f>E33-G33</f>
        <v>-14.001469999999998</v>
      </c>
      <c r="G33" s="35">
        <v>47.8</v>
      </c>
    </row>
    <row r="34" spans="1:7" ht="26.45" customHeight="1">
      <c r="A34" s="33" t="s">
        <v>107</v>
      </c>
      <c r="B34" s="34" t="s">
        <v>80</v>
      </c>
      <c r="C34" s="34" t="s">
        <v>92</v>
      </c>
      <c r="D34" s="34" t="s">
        <v>106</v>
      </c>
      <c r="E34" s="35">
        <v>5</v>
      </c>
      <c r="F34" s="35">
        <f>E34-G34</f>
        <v>-5.66</v>
      </c>
      <c r="G34" s="35">
        <v>10.66</v>
      </c>
    </row>
    <row r="35" spans="1:7" ht="16.149999999999999" customHeight="1">
      <c r="A35" s="33" t="s">
        <v>108</v>
      </c>
      <c r="B35" s="34" t="s">
        <v>109</v>
      </c>
      <c r="C35" s="34" t="s">
        <v>73</v>
      </c>
      <c r="D35" s="34" t="s">
        <v>11</v>
      </c>
      <c r="E35" s="35">
        <v>1</v>
      </c>
      <c r="F35" s="35">
        <f>E35-G35</f>
        <v>0</v>
      </c>
      <c r="G35" s="35">
        <v>1</v>
      </c>
    </row>
    <row r="36" spans="1:7" s="15" customFormat="1" ht="19.149999999999999" customHeight="1">
      <c r="A36" s="30" t="s">
        <v>110</v>
      </c>
      <c r="B36" s="31" t="s">
        <v>111</v>
      </c>
      <c r="C36" s="31" t="s">
        <v>73</v>
      </c>
      <c r="D36" s="31" t="s">
        <v>11</v>
      </c>
      <c r="E36" s="32">
        <f>E38+E39+E40</f>
        <v>183.54</v>
      </c>
      <c r="F36" s="32">
        <f>F38+F39+F40</f>
        <v>3.9400000000000048</v>
      </c>
      <c r="G36" s="32">
        <f>G38+G39+G40</f>
        <v>179.6</v>
      </c>
    </row>
    <row r="37" spans="1:7" s="19" customFormat="1" ht="25.9" customHeight="1">
      <c r="A37" s="38" t="s">
        <v>114</v>
      </c>
      <c r="B37" s="39" t="s">
        <v>112</v>
      </c>
      <c r="C37" s="39" t="s">
        <v>113</v>
      </c>
      <c r="D37" s="39" t="s">
        <v>19</v>
      </c>
      <c r="E37" s="40">
        <f>E38+E39</f>
        <v>178.5</v>
      </c>
      <c r="F37" s="40">
        <f>F38+F39</f>
        <v>3.9400000000000048</v>
      </c>
      <c r="G37" s="40">
        <f>G38+G39</f>
        <v>174.56</v>
      </c>
    </row>
    <row r="38" spans="1:7" ht="18.600000000000001" customHeight="1">
      <c r="A38" s="33" t="s">
        <v>85</v>
      </c>
      <c r="B38" s="34" t="s">
        <v>112</v>
      </c>
      <c r="C38" s="34" t="s">
        <v>113</v>
      </c>
      <c r="D38" s="34" t="s">
        <v>21</v>
      </c>
      <c r="E38" s="35">
        <v>137.096</v>
      </c>
      <c r="F38" s="35">
        <f>E38-G38</f>
        <v>2.7860000000000014</v>
      </c>
      <c r="G38" s="35">
        <v>134.31</v>
      </c>
    </row>
    <row r="39" spans="1:7" ht="27.6" customHeight="1">
      <c r="A39" s="33" t="s">
        <v>87</v>
      </c>
      <c r="B39" s="34" t="s">
        <v>112</v>
      </c>
      <c r="C39" s="34" t="s">
        <v>113</v>
      </c>
      <c r="D39" s="34" t="s">
        <v>115</v>
      </c>
      <c r="E39" s="35">
        <v>41.404000000000003</v>
      </c>
      <c r="F39" s="35">
        <f>E39-G39</f>
        <v>1.1540000000000035</v>
      </c>
      <c r="G39" s="35">
        <v>40.25</v>
      </c>
    </row>
    <row r="40" spans="1:7" ht="37.9" customHeight="1" thickBot="1">
      <c r="A40" s="33" t="s">
        <v>99</v>
      </c>
      <c r="B40" s="34" t="s">
        <v>112</v>
      </c>
      <c r="C40" s="34" t="s">
        <v>113</v>
      </c>
      <c r="D40" s="34" t="s">
        <v>98</v>
      </c>
      <c r="E40" s="35">
        <v>5.04</v>
      </c>
      <c r="F40" s="35">
        <f>E40-G40</f>
        <v>0</v>
      </c>
      <c r="G40" s="35">
        <v>5.04</v>
      </c>
    </row>
    <row r="41" spans="1:7">
      <c r="A41" s="42"/>
      <c r="B41" s="43"/>
      <c r="C41" s="43"/>
      <c r="D41" s="43"/>
      <c r="E41" s="44"/>
      <c r="F41" s="44"/>
      <c r="G41" s="44"/>
    </row>
    <row r="42" spans="1:7">
      <c r="A42" s="45"/>
      <c r="B42" s="45"/>
      <c r="C42" s="45"/>
      <c r="D42" s="45"/>
      <c r="E42" s="45"/>
      <c r="F42" s="45"/>
      <c r="G42" s="45"/>
    </row>
  </sheetData>
  <mergeCells count="11">
    <mergeCell ref="A7:G7"/>
    <mergeCell ref="A8:G8"/>
    <mergeCell ref="A9:G9"/>
    <mergeCell ref="A10:G10"/>
    <mergeCell ref="A11:G11"/>
    <mergeCell ref="A12:G12"/>
    <mergeCell ref="A2:G2"/>
    <mergeCell ref="A3:G3"/>
    <mergeCell ref="A4:G4"/>
    <mergeCell ref="A5:G5"/>
    <mergeCell ref="A6:G6"/>
  </mergeCells>
  <pageMargins left="0.78740157480314965" right="0.31496062992125984" top="0.39370078740157483" bottom="0.39370078740157483" header="0.39370078740157483" footer="0.39370078740157483"/>
  <pageSetup paperSize="9" scale="8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прил1-2022</vt:lpstr>
      <vt:lpstr>при2-2022</vt:lpstr>
      <vt:lpstr>прил3-2022</vt:lpstr>
      <vt:lpstr>__bookmark_1</vt:lpstr>
      <vt:lpstr>__bookmark_2</vt:lpstr>
      <vt:lpstr>'прил3-2022'!__bookmark_3</vt:lpstr>
      <vt:lpstr>__bookmark_3</vt:lpstr>
      <vt:lpstr>'при2-2022'!Заголовки_для_печати</vt:lpstr>
      <vt:lpstr>'прил1-2022'!Заголовки_для_печати</vt:lpstr>
      <vt:lpstr>'прил3-2022'!Заголовки_для_печати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2022</dc:creator>
  <cp:lastModifiedBy>User</cp:lastModifiedBy>
  <cp:lastPrinted>2023-01-16T02:33:43Z</cp:lastPrinted>
  <dcterms:created xsi:type="dcterms:W3CDTF">2023-01-14T15:26:38Z</dcterms:created>
  <dcterms:modified xsi:type="dcterms:W3CDTF">2023-05-03T11:29:01Z</dcterms:modified>
</cp:coreProperties>
</file>