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01.01.21г " sheetId="17" r:id="rId1"/>
  </sheets>
  <definedNames>
    <definedName name="_xlnm.Print_Area" localSheetId="0">'01.01.21г '!$A$1:$K$22</definedName>
  </definedNames>
  <calcPr calcId="144525"/>
</workbook>
</file>

<file path=xl/calcChain.xml><?xml version="1.0" encoding="utf-8"?>
<calcChain xmlns="http://schemas.openxmlformats.org/spreadsheetml/2006/main">
  <c r="E15" i="17" l="1"/>
  <c r="H16" i="17" l="1"/>
  <c r="F16" i="17"/>
  <c r="F15" i="17" l="1"/>
  <c r="G15" i="17"/>
  <c r="J15" i="17" l="1"/>
  <c r="E16" i="17"/>
  <c r="J14" i="17"/>
  <c r="H14" i="17"/>
  <c r="J13" i="17"/>
  <c r="H13" i="17"/>
  <c r="J12" i="17"/>
  <c r="H12" i="17"/>
  <c r="J11" i="17"/>
  <c r="J10" i="17"/>
  <c r="H10" i="17"/>
  <c r="J9" i="17"/>
  <c r="H9" i="17"/>
  <c r="H15" i="17" l="1"/>
  <c r="H11" i="17"/>
</calcChain>
</file>

<file path=xl/sharedStrings.xml><?xml version="1.0" encoding="utf-8"?>
<sst xmlns="http://schemas.openxmlformats.org/spreadsheetml/2006/main" count="50" uniqueCount="46">
  <si>
    <t>№ п/п</t>
  </si>
  <si>
    <t>% исп.</t>
  </si>
  <si>
    <t>Неисп. остаток</t>
  </si>
  <si>
    <t>Итого</t>
  </si>
  <si>
    <t>(наименование учреждений)</t>
  </si>
  <si>
    <t>в тыс. рублях</t>
  </si>
  <si>
    <t>Гл.бухгалтер:</t>
  </si>
  <si>
    <t>(подпись)</t>
  </si>
  <si>
    <t>(расшифровка подписи)</t>
  </si>
  <si>
    <t>Ответственный исполнитель, разработчик программы</t>
  </si>
  <si>
    <t>Наименование КЦП</t>
  </si>
  <si>
    <t>Наименование мероприятий по пунктам</t>
  </si>
  <si>
    <t>Оценка исполнения мероприятий по пунктам</t>
  </si>
  <si>
    <t>Управление образования администрации муниципального района Сут-Хольский кожуун</t>
  </si>
  <si>
    <t>Расшифровка нефинансированных и неиспользованных остатков</t>
  </si>
  <si>
    <t>Подпрограмма "Отдых и оздоровления детей"</t>
  </si>
  <si>
    <t>Подпрограмма "Патриотическое воспитание детей"</t>
  </si>
  <si>
    <t>Представительские расходы</t>
  </si>
  <si>
    <t>Подпрограмма "Развитие физической культуры и спорта"</t>
  </si>
  <si>
    <t>На продукты питания МБДОУ "Чинчи" с.Суг-Аксы</t>
  </si>
  <si>
    <t>Монгуш А.Э.</t>
  </si>
  <si>
    <t>Ондар Ч.Д</t>
  </si>
  <si>
    <t xml:space="preserve">                            </t>
  </si>
  <si>
    <t>Ооржак Ч.С</t>
  </si>
  <si>
    <t xml:space="preserve">Сарыглар Н.Ч       </t>
  </si>
  <si>
    <t>Подпрограмма "Безопасность образовательных учреждений"</t>
  </si>
  <si>
    <t>Подпрограмма "Эффективный учитель-успешный ученик на 2019-2020гг"</t>
  </si>
  <si>
    <t>На материальную помощь выпускникам-участникам ОРВО</t>
  </si>
  <si>
    <t>Первоначальный бюджет на 2020г</t>
  </si>
  <si>
    <t>Уточненный бюджет 2020г</t>
  </si>
  <si>
    <t xml:space="preserve">12,6 тыс рублей выделено  для участия победителей муниципального этапа  фестиваля "Виват,кадет"  в республиканском этапе . 7,65 тыс рублей выделено на  призы  муниципального этапа фестиваля "Виват, кадет".   Принимали участие  24 учащихся МБОУ Алдан-Маадырской и МБОУ Суг-Аксынской СОШ .  В муниципальном этапе  - 129 учащихся. 3,9 тыс руб выделено  для  проведения  кожуунного соревнования по лыжным гонкам "Биатлон", приняли участие 10 учащихся. </t>
  </si>
  <si>
    <t>Акарацидная обработка, дезинсекция и дератизация, сан/гигиеническое  исследование</t>
  </si>
  <si>
    <t>Ондар К.В</t>
  </si>
  <si>
    <t>Монгуш О.О</t>
  </si>
  <si>
    <t xml:space="preserve">Во исполнение постановления Правительства Республики Тыва от 15 декабря 2010 года №564 «Об организации отдыха, оздоровления и занятости детей в Республике Тыва» в 2020 году по линии Управления образования утвержден реестр 7 летних пришкольных лагерей с общим охватом 510 детей в возрасте от 6 до 15 лет. Объем финансирования в 2020 году составило: 248 тыс. руб., который предусмотрен на оплату оказанных услуг по акарицидной обработке территорий и дератизационные работы в зданиях ОУ. Аккарацидная обработка-124,595 руб, дезинсекция и дератизация-30,992 руб, сан/гигиен-е исследование-92,412 руб. Заключены договора с ФГУЗ "Центр гигиены и эпидемиологии в РТ".     </t>
  </si>
  <si>
    <t xml:space="preserve"> Подпрограмма "В каждой семье - не менее одного ребенка с высшим образованием на 2019-2021гг"</t>
  </si>
  <si>
    <t>Подпрограмма "Развитие организация питания дошкольных учреждений и воспитанников образовательных учреждений Сут-Хольского кожууна"</t>
  </si>
  <si>
    <t xml:space="preserve">  На проведение муниципального этапа конкурсов профессионального мастерства "Учитель года" в 5 направлениях, "Воспитатель года",  "Педагог-психолог"  , "Молодой учитель", "Лучший педагог-мужчина" было выделено 50000 рублей. Всего приняли участие 74 учителей. По итогам конкурсов были награждены  31 призовых мест, поощрены  победители, принимающие участие в республиканском этапе.  В республиканском этапе принимают участие 10 педагогов. 23,7 тыс  рублей были направлены на  участие  35 учащихся кожуунных школ   в региональном этапе Всероссийской олимпиады школьников.  На участие  в республиканском  этапе конкурса "Ученик года-2020" выделено 10,8 тыс рублей. В нем приняли участие учащаяся МБОУ Суг-Аксынской  СОШ с группой поддержки  в количестве 5 человек.   13,82 тыс. рублей были направлены на участие в республиканском  соревновании  по хоккею с мячом среди учащихся. Приняли участие 14 учащихся  МБОУ Бора-Тайгинской СОШ. </t>
  </si>
  <si>
    <t>Выделено 25,0 тыс рублей для оказания материальной помощи участникам губернаторского проекта "В каждой семье- не менее одного ребенка с высшим образованием"</t>
  </si>
  <si>
    <t xml:space="preserve">        На территории Сут-Хольского кожууна  действует  6 спортивных зала, 1 детско-юношеская спортивная школа,  по видам спорта.  Финансирование осуществляется по подпрограмме «Развитие физической культуры Сут-Хольского кожууна". Всего на развития физической культуры  предусмотрено 120 тыс. руб. освоено  41,1 тыс. руб, в т.ч на "Хуреш" Кубок Главы РТ- 12,88 тыс. рублей, на "Хуреш" Шагаа- 9,2 тыс руб, на Республиканский турнир  по дзюдо-7,12 тыс руб, Самбо среди юношей- 5,52 тыс руб, на Первенство РТ по спортивной женской борьбе среди девушек-2,7 тыс руб. Участники получили призовые места. </t>
  </si>
  <si>
    <t>Оценка исполнения мероприятий КЦП Сут-Хольского кожууна на 01.01.2021г</t>
  </si>
  <si>
    <t>Исполнено на 01.01.2021г</t>
  </si>
  <si>
    <t>И.о начальника:</t>
  </si>
  <si>
    <t>Жуков Т.С</t>
  </si>
  <si>
    <t xml:space="preserve">  На разработку ПСД МБОУ Хор-Тайгинской СОШ-35,0 тыс руб. На бурение скважины МБОУ Хор-Тайгинской СОШ -30 тыс рублей. На приобретение запасных частей для школьных автобусов выделено-50,0 тыс.руб (Бора-Тайга СОШ-25,0 тыс руб, Алдан-Маадыр СОШ-25,0 тыс руб) и Управление образования -25,0 тыс руб. На освидетельствование водителя перед и после рейсами выделено-6,0 тыс руб. За медицинские услуги проведения медосмотров работников УО выделено-114,15 тыс.руб, . На проведение СОУТ работникам УО выделено -16,8 тыс.руб. На приобретение колосников для общеобразовательных школ выделено -240,0 тыс рублей. Софинансирование нацпроекта для ремонта кабинетов "Точка роста" и "Цифровая образовательная среда" выделено 670,0 тыс рублей, в т.ч. на МБОУ Алдан-Маадырская СОШ-270,0 тыс руб и Бора-Тайгинская СОШ"-300,0 тыс руб, Хор-Тайгинская СОШ-100,0 тыс руб. На приобретение строительных материалов выделено всего-80,4 тыс рублей, в т.ч ДЮСШ-40,0 тыс руб, ПК "Салгал"-40,4 тыс рублей, для ДОУ-330,0 тыс рублей, школам- 392,18 тыс рублей. Для установки видеонаблюдения выделено МБДОУ Сайзанак-120,0 тыс и для проведения энергетического обследования МБОУ Суг-Аксынская СОШ-35,0 тыс рублей. Для проведения Единого государственного экзамена приобретены канцтовары и тонеры для заправки катриджей -23,9 тыс.руб, на медикаменты-1,1 тыс рублей, а также приобретены средства индивидуальной защиты для организаторов и учащихся ЕГЭ на 47,25 тыс рублей. Для перевозки членов ГЭК приобретены ГСМ 70,6 тыс рублей, также для перевозки учащихся выделено 21,3 тыс рублей. Для установки пожарной сигнализации выделено всего- 213,864 тыс рублей, в т.ч. МБОУ Алдан-Маадырская СОШ-150,0 тыс рублей, Ак-Дашская СОШ- 63,864 тыс рублей.  Штрафные сакции МБОУ Суг-Аксы СОШ выделено -44,0 тыс. рублей. За медицинские услуги проведения медосмотров работников МБУ ДО ДЮСШ выделено-60,3 тыс. рублей, МБУ ДО ПК "Салгал" выделено-22,8 тыс. рублей.  За медицинские услуги проведения  медосмотров работников образовательных учреждений (ДОУ, школы)-1109,5 тыс. рублей, а также приобретены средства индивидуальной защиты для учащихся образовательных учреждений-72,0 тыс. рублей. Выделено за телематические услуги связи школам - 56,0 тыс. рублей, за услуги по установке и монтажу тахографа Атол МБОУ Ак-Дашская СОШ -20,0 тыс.рублей.  Для проведения новогодних утренииков выделено школам- 105,628 рублей</t>
  </si>
  <si>
    <t xml:space="preserve">  Данная программа направлена на укрепление здоровья детей, снижение заболеваемости за счет внедрения полноценного рационального питания.  Предусмотрено на продукты питания МБДОУ "Чинчи" всего  291,0 тыс рублей. Всего профинансировано 291,0 тыс рублей за 12 месяцев 2020г. Для проведения новогодних утренников ДОУ выделено-28,5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</si>
</sst>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scheme val="minor"/>
    </font>
    <font>
      <sz val="10"/>
      <color theme="1"/>
      <name val="Times New Roman"/>
      <family val="1"/>
      <charset val="204"/>
    </font>
    <font>
      <b/>
      <sz val="10"/>
      <color theme="1"/>
      <name val="Times New Roman"/>
      <family val="1"/>
      <charset val="204"/>
    </font>
    <font>
      <sz val="8"/>
      <color theme="1"/>
      <name val="Times New Roman"/>
      <family val="1"/>
      <charset val="204"/>
    </font>
    <font>
      <i/>
      <sz val="10"/>
      <color theme="1"/>
      <name val="Times New Roman"/>
      <family val="1"/>
      <charset val="204"/>
    </font>
    <font>
      <sz val="11"/>
      <color theme="1"/>
      <name val="Times New Roman"/>
      <family val="1"/>
      <charset val="204"/>
    </font>
    <font>
      <b/>
      <sz val="11"/>
      <color theme="1"/>
      <name val="Times New Roman"/>
      <family val="1"/>
      <charset val="204"/>
    </font>
    <font>
      <b/>
      <sz val="10"/>
      <color indexed="8"/>
      <name val="Times New Roman"/>
      <family val="1"/>
      <charset val="204"/>
    </font>
    <font>
      <sz val="14"/>
      <color theme="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center" vertical="top" wrapText="1"/>
    </xf>
    <xf numFmtId="164"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8" fillId="0" borderId="1" xfId="0" applyFont="1" applyBorder="1"/>
    <xf numFmtId="0" fontId="5" fillId="0" borderId="2" xfId="0" applyFont="1" applyBorder="1" applyAlignment="1">
      <alignment horizontal="center" vertical="center" wrapText="1"/>
    </xf>
    <xf numFmtId="0" fontId="6" fillId="0" borderId="0" xfId="0" applyFont="1" applyAlignment="1">
      <alignment horizontal="center" vertical="center" wrapText="1"/>
    </xf>
    <xf numFmtId="165" fontId="9"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topLeftCell="A13" zoomScale="70" zoomScaleNormal="70" workbookViewId="0">
      <selection activeCell="G14" sqref="G14"/>
    </sheetView>
  </sheetViews>
  <sheetFormatPr defaultColWidth="9.140625" defaultRowHeight="12.75" x14ac:dyDescent="0.25"/>
  <cols>
    <col min="1" max="1" width="5.28515625" style="5" customWidth="1"/>
    <col min="2" max="2" width="15.7109375" style="5" customWidth="1"/>
    <col min="3" max="3" width="22.5703125" style="5" customWidth="1"/>
    <col min="4" max="4" width="23" style="5" customWidth="1"/>
    <col min="5" max="5" width="10.85546875" style="5" customWidth="1"/>
    <col min="6" max="6" width="10.42578125" style="5" customWidth="1"/>
    <col min="7" max="7" width="10.140625" style="5" customWidth="1"/>
    <col min="8" max="8" width="8" style="5" customWidth="1"/>
    <col min="9" max="9" width="82.85546875" style="5" customWidth="1"/>
    <col min="10" max="10" width="11.28515625" style="5" customWidth="1"/>
    <col min="11" max="11" width="14.7109375" style="5" customWidth="1"/>
    <col min="12" max="16384" width="9.140625" style="5"/>
  </cols>
  <sheetData>
    <row r="2" spans="1:11" ht="14.25" x14ac:dyDescent="0.25">
      <c r="A2" s="26" t="s">
        <v>40</v>
      </c>
      <c r="B2" s="26"/>
      <c r="C2" s="26"/>
      <c r="D2" s="26"/>
      <c r="E2" s="26"/>
      <c r="F2" s="26"/>
      <c r="G2" s="26"/>
      <c r="H2" s="26"/>
      <c r="I2" s="26"/>
      <c r="J2" s="26"/>
    </row>
    <row r="3" spans="1:11" ht="14.25" x14ac:dyDescent="0.25">
      <c r="A3" s="21"/>
      <c r="B3" s="21"/>
      <c r="C3" s="21"/>
      <c r="D3" s="21"/>
      <c r="E3" s="21"/>
      <c r="F3" s="21"/>
      <c r="G3" s="21"/>
      <c r="H3" s="21"/>
      <c r="I3" s="21"/>
      <c r="J3" s="21"/>
    </row>
    <row r="4" spans="1:11" ht="14.25" x14ac:dyDescent="0.25">
      <c r="A4" s="27" t="s">
        <v>13</v>
      </c>
      <c r="B4" s="27"/>
      <c r="C4" s="27"/>
      <c r="D4" s="27"/>
      <c r="E4" s="27"/>
      <c r="F4" s="27"/>
      <c r="G4" s="27"/>
      <c r="H4" s="27"/>
      <c r="I4" s="27"/>
      <c r="J4" s="27"/>
    </row>
    <row r="5" spans="1:11" x14ac:dyDescent="0.25">
      <c r="A5" s="3"/>
      <c r="B5" s="3"/>
      <c r="C5" s="28" t="s">
        <v>4</v>
      </c>
      <c r="D5" s="28"/>
      <c r="E5" s="28"/>
      <c r="F5" s="28"/>
      <c r="G5" s="28"/>
      <c r="H5" s="28"/>
      <c r="I5" s="28"/>
      <c r="J5" s="3"/>
    </row>
    <row r="6" spans="1:11" x14ac:dyDescent="0.25">
      <c r="A6" s="3"/>
      <c r="B6" s="3"/>
      <c r="C6" s="3"/>
      <c r="D6" s="3"/>
      <c r="E6" s="3"/>
      <c r="F6" s="3"/>
      <c r="G6" s="3"/>
      <c r="H6" s="3"/>
      <c r="I6" s="3"/>
      <c r="J6" s="3"/>
    </row>
    <row r="7" spans="1:11" x14ac:dyDescent="0.25">
      <c r="I7" s="29" t="s">
        <v>5</v>
      </c>
      <c r="J7" s="29"/>
    </row>
    <row r="8" spans="1:11" ht="116.25" customHeight="1" x14ac:dyDescent="0.25">
      <c r="A8" s="6" t="s">
        <v>0</v>
      </c>
      <c r="B8" s="2" t="s">
        <v>9</v>
      </c>
      <c r="C8" s="2" t="s">
        <v>10</v>
      </c>
      <c r="D8" s="2" t="s">
        <v>11</v>
      </c>
      <c r="E8" s="2" t="s">
        <v>28</v>
      </c>
      <c r="F8" s="2" t="s">
        <v>29</v>
      </c>
      <c r="G8" s="2" t="s">
        <v>41</v>
      </c>
      <c r="H8" s="2" t="s">
        <v>1</v>
      </c>
      <c r="I8" s="2" t="s">
        <v>12</v>
      </c>
      <c r="J8" s="2" t="s">
        <v>2</v>
      </c>
      <c r="K8" s="2" t="s">
        <v>14</v>
      </c>
    </row>
    <row r="9" spans="1:11" ht="123" customHeight="1" x14ac:dyDescent="0.3">
      <c r="A9" s="6">
        <v>1</v>
      </c>
      <c r="B9" s="2" t="s">
        <v>22</v>
      </c>
      <c r="C9" s="2" t="s">
        <v>15</v>
      </c>
      <c r="D9" s="2" t="s">
        <v>31</v>
      </c>
      <c r="E9" s="8">
        <v>263</v>
      </c>
      <c r="F9" s="8">
        <v>248</v>
      </c>
      <c r="G9" s="8">
        <v>248</v>
      </c>
      <c r="H9" s="8">
        <f t="shared" ref="H9" si="0">+G9/F9*100</f>
        <v>100</v>
      </c>
      <c r="I9" s="2" t="s">
        <v>34</v>
      </c>
      <c r="J9" s="17">
        <f>+F9-G9</f>
        <v>0</v>
      </c>
      <c r="K9" s="19"/>
    </row>
    <row r="10" spans="1:11" ht="85.5" customHeight="1" x14ac:dyDescent="0.25">
      <c r="A10" s="6">
        <v>2</v>
      </c>
      <c r="B10" s="2" t="s">
        <v>23</v>
      </c>
      <c r="C10" s="2" t="s">
        <v>16</v>
      </c>
      <c r="D10" s="2" t="s">
        <v>17</v>
      </c>
      <c r="E10" s="8">
        <v>80</v>
      </c>
      <c r="F10" s="11">
        <v>24.14</v>
      </c>
      <c r="G10" s="12">
        <v>24.14</v>
      </c>
      <c r="H10" s="15">
        <f>+G10/F10*100</f>
        <v>100</v>
      </c>
      <c r="I10" s="16" t="s">
        <v>30</v>
      </c>
      <c r="J10" s="18">
        <f>+F10-G10</f>
        <v>0</v>
      </c>
      <c r="K10" s="1"/>
    </row>
    <row r="11" spans="1:11" ht="388.5" customHeight="1" x14ac:dyDescent="0.25">
      <c r="A11" s="6">
        <v>3</v>
      </c>
      <c r="B11" s="2" t="s">
        <v>21</v>
      </c>
      <c r="C11" s="13" t="s">
        <v>25</v>
      </c>
      <c r="D11" s="2"/>
      <c r="E11" s="8">
        <v>3520</v>
      </c>
      <c r="F11" s="23">
        <v>3842.1550000000002</v>
      </c>
      <c r="G11" s="2">
        <v>3842.1550000000002</v>
      </c>
      <c r="H11" s="8">
        <f>+G11/F11*100</f>
        <v>100</v>
      </c>
      <c r="I11" s="7" t="s">
        <v>44</v>
      </c>
      <c r="J11" s="22">
        <f>+F11-G11</f>
        <v>0</v>
      </c>
      <c r="K11" s="1"/>
    </row>
    <row r="12" spans="1:11" ht="96" customHeight="1" x14ac:dyDescent="0.25">
      <c r="A12" s="6">
        <v>4</v>
      </c>
      <c r="B12" s="2" t="s">
        <v>32</v>
      </c>
      <c r="C12" s="2" t="s">
        <v>18</v>
      </c>
      <c r="D12" s="2" t="s">
        <v>17</v>
      </c>
      <c r="E12" s="8">
        <v>120</v>
      </c>
      <c r="F12" s="11">
        <v>39.17</v>
      </c>
      <c r="G12" s="11">
        <v>39.17</v>
      </c>
      <c r="H12" s="8">
        <f>+G12/F12*100</f>
        <v>100</v>
      </c>
      <c r="I12" s="7" t="s">
        <v>39</v>
      </c>
      <c r="J12" s="12">
        <f>+F12-G12</f>
        <v>0</v>
      </c>
      <c r="K12" s="1"/>
    </row>
    <row r="13" spans="1:11" ht="153" customHeight="1" x14ac:dyDescent="0.25">
      <c r="A13" s="6">
        <v>5</v>
      </c>
      <c r="B13" s="2" t="s">
        <v>33</v>
      </c>
      <c r="C13" s="13" t="s">
        <v>26</v>
      </c>
      <c r="D13" s="2"/>
      <c r="E13" s="8">
        <v>100</v>
      </c>
      <c r="F13" s="11">
        <v>97.72</v>
      </c>
      <c r="G13" s="11">
        <v>97.72</v>
      </c>
      <c r="H13" s="11">
        <f>+G13/F13*100</f>
        <v>100</v>
      </c>
      <c r="I13" s="7" t="s">
        <v>37</v>
      </c>
      <c r="J13" s="12">
        <f>+F13-G13</f>
        <v>0</v>
      </c>
      <c r="K13" s="1"/>
    </row>
    <row r="14" spans="1:11" ht="72.75" customHeight="1" x14ac:dyDescent="0.25">
      <c r="A14" s="6">
        <v>6</v>
      </c>
      <c r="B14" s="2" t="s">
        <v>23</v>
      </c>
      <c r="C14" s="13" t="s">
        <v>35</v>
      </c>
      <c r="D14" s="2" t="s">
        <v>27</v>
      </c>
      <c r="E14" s="8">
        <v>50</v>
      </c>
      <c r="F14" s="8">
        <v>25</v>
      </c>
      <c r="G14" s="8">
        <v>25</v>
      </c>
      <c r="H14" s="2">
        <f t="shared" ref="H14:H15" si="1">+G14/F14*100</f>
        <v>100</v>
      </c>
      <c r="I14" s="2" t="s">
        <v>38</v>
      </c>
      <c r="J14" s="17">
        <f t="shared" ref="J14" si="2">+F14-G14</f>
        <v>0</v>
      </c>
      <c r="K14" s="1"/>
    </row>
    <row r="15" spans="1:11" ht="117" customHeight="1" x14ac:dyDescent="0.25">
      <c r="A15" s="6">
        <v>7</v>
      </c>
      <c r="B15" s="2" t="s">
        <v>24</v>
      </c>
      <c r="C15" s="14" t="s">
        <v>36</v>
      </c>
      <c r="D15" s="2" t="s">
        <v>19</v>
      </c>
      <c r="E15" s="8">
        <f>391</f>
        <v>391</v>
      </c>
      <c r="F15" s="8">
        <f>391-100+28.5</f>
        <v>319.5</v>
      </c>
      <c r="G15" s="11">
        <f>117+111.218+39+23.78+28.5</f>
        <v>319.49800000000005</v>
      </c>
      <c r="H15" s="8">
        <f t="shared" si="1"/>
        <v>99.999374021909247</v>
      </c>
      <c r="I15" s="2" t="s">
        <v>45</v>
      </c>
      <c r="J15" s="18">
        <f>+F15-G15</f>
        <v>1.9999999999527063E-3</v>
      </c>
      <c r="K15" s="1"/>
    </row>
    <row r="16" spans="1:11" ht="24.75" customHeight="1" x14ac:dyDescent="0.25">
      <c r="A16" s="6"/>
      <c r="B16" s="2"/>
      <c r="C16" s="2" t="s">
        <v>3</v>
      </c>
      <c r="D16" s="2"/>
      <c r="E16" s="8">
        <f>SUM(E9:E15)</f>
        <v>4524</v>
      </c>
      <c r="F16" s="23">
        <f>SUM(F9:F15)</f>
        <v>4595.6850000000004</v>
      </c>
      <c r="G16" s="2">
        <v>4595.6850000000004</v>
      </c>
      <c r="H16" s="8">
        <f>G16/F16*100</f>
        <v>100</v>
      </c>
      <c r="I16" s="2"/>
      <c r="J16" s="2"/>
      <c r="K16" s="1"/>
    </row>
    <row r="17" spans="3:9" ht="17.25" customHeight="1" x14ac:dyDescent="0.25"/>
    <row r="18" spans="3:9" ht="21.75" customHeight="1" x14ac:dyDescent="0.25">
      <c r="C18" s="9" t="s">
        <v>42</v>
      </c>
      <c r="D18" s="9"/>
      <c r="E18" s="9"/>
      <c r="F18" s="20"/>
      <c r="G18" s="9"/>
      <c r="H18" s="24" t="s">
        <v>43</v>
      </c>
      <c r="I18" s="24"/>
    </row>
    <row r="19" spans="3:9" ht="15" x14ac:dyDescent="0.25">
      <c r="C19" s="9"/>
      <c r="D19" s="9"/>
      <c r="E19" s="9"/>
      <c r="F19" s="9" t="s">
        <v>7</v>
      </c>
      <c r="G19" s="9"/>
      <c r="H19" s="25" t="s">
        <v>8</v>
      </c>
      <c r="I19" s="25"/>
    </row>
    <row r="20" spans="3:9" ht="15" x14ac:dyDescent="0.25">
      <c r="C20" s="9"/>
      <c r="D20" s="9"/>
      <c r="E20" s="9"/>
      <c r="F20" s="9"/>
      <c r="G20" s="9"/>
      <c r="H20" s="10"/>
      <c r="I20" s="10"/>
    </row>
    <row r="21" spans="3:9" ht="15" x14ac:dyDescent="0.25">
      <c r="C21" s="9" t="s">
        <v>6</v>
      </c>
      <c r="D21" s="9"/>
      <c r="E21" s="9"/>
      <c r="F21" s="20"/>
      <c r="G21" s="9"/>
      <c r="H21" s="24" t="s">
        <v>20</v>
      </c>
      <c r="I21" s="24"/>
    </row>
    <row r="22" spans="3:9" ht="15" x14ac:dyDescent="0.25">
      <c r="C22" s="9"/>
      <c r="D22" s="9"/>
      <c r="E22" s="9"/>
      <c r="F22" s="9" t="s">
        <v>7</v>
      </c>
      <c r="G22" s="9"/>
      <c r="H22" s="25" t="s">
        <v>8</v>
      </c>
      <c r="I22" s="25"/>
    </row>
    <row r="23" spans="3:9" x14ac:dyDescent="0.25">
      <c r="H23" s="4"/>
    </row>
  </sheetData>
  <mergeCells count="8">
    <mergeCell ref="H21:I21"/>
    <mergeCell ref="H22:I22"/>
    <mergeCell ref="A2:J2"/>
    <mergeCell ref="A4:J4"/>
    <mergeCell ref="C5:I5"/>
    <mergeCell ref="I7:J7"/>
    <mergeCell ref="H18:I18"/>
    <mergeCell ref="H19:I19"/>
  </mergeCells>
  <printOptions horizontalCentered="1"/>
  <pageMargins left="0.23622047244094491" right="0.23622047244094491" top="0.55118110236220474" bottom="0.35433070866141736" header="0.31496062992125984" footer="0.31496062992125984"/>
  <pageSetup paperSize="9" scale="6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01.01.21г </vt:lpstr>
      <vt:lpstr>'01.01.21г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2021-06-11T03:44:17Z</dcterms:modified>
</cp:coreProperties>
</file>