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.06.21г " sheetId="10" r:id="rId1"/>
  </sheets>
  <definedNames>
    <definedName name="_xlnm.Print_Area" localSheetId="0">'01.06.21г '!$A$1:$K$20</definedName>
  </definedNames>
  <calcPr calcId="144525"/>
</workbook>
</file>

<file path=xl/calcChain.xml><?xml version="1.0" encoding="utf-8"?>
<calcChain xmlns="http://schemas.openxmlformats.org/spreadsheetml/2006/main">
  <c r="G9" i="10" l="1"/>
  <c r="G10" i="10" l="1"/>
  <c r="J10" i="10" l="1"/>
  <c r="G11" i="10" l="1"/>
  <c r="J11" i="10" s="1"/>
  <c r="G15" i="10"/>
  <c r="H15" i="10" s="1"/>
  <c r="F15" i="10"/>
  <c r="E15" i="10"/>
  <c r="J14" i="10"/>
  <c r="H14" i="10"/>
  <c r="J13" i="10"/>
  <c r="H13" i="10"/>
  <c r="J12" i="10"/>
  <c r="H12" i="10"/>
  <c r="H10" i="10"/>
  <c r="J9" i="10"/>
  <c r="H9" i="10"/>
  <c r="J8" i="10"/>
  <c r="H8" i="10"/>
  <c r="H11" i="10" l="1"/>
  <c r="J15" i="10"/>
</calcChain>
</file>

<file path=xl/sharedStrings.xml><?xml version="1.0" encoding="utf-8"?>
<sst xmlns="http://schemas.openxmlformats.org/spreadsheetml/2006/main" count="51" uniqueCount="46">
  <si>
    <t>№ п/п</t>
  </si>
  <si>
    <t>% исп.</t>
  </si>
  <si>
    <t>Неисп. остаток</t>
  </si>
  <si>
    <t>Итого</t>
  </si>
  <si>
    <t>(наименование учреждений)</t>
  </si>
  <si>
    <t>в тыс. рублях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</si>
  <si>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</si>
  <si>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</si>
  <si>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</si>
  <si>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</si>
  <si>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</si>
  <si>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</si>
  <si>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</si>
  <si>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Управление образования администрации муниципального района Сут-Хольский кожуун</t>
  </si>
  <si>
    <t>Расшифровка нефинансированных и неиспользованных остатков</t>
  </si>
  <si>
    <t>Подпрограмма "Отдых и оздоровления детей"</t>
  </si>
  <si>
    <t>Подпрограмма "Патриотическое воспитание детей"</t>
  </si>
  <si>
    <t>Представительские расходы</t>
  </si>
  <si>
    <t>Подпрограмма "Развитие физической культуры и спорта"</t>
  </si>
  <si>
    <t>На продукты питания МБДОУ "Чинчи" с.Суг-Аксы</t>
  </si>
  <si>
    <t>Монгуш А.Э.</t>
  </si>
  <si>
    <t>Подпрограмма "Развитие организация питания дошкольных учреждений и воспитаников образовательных учреждений Сут-Хольского кожууна"</t>
  </si>
  <si>
    <t>Ондар Ч.Д</t>
  </si>
  <si>
    <t xml:space="preserve">                            </t>
  </si>
  <si>
    <t>Ооржак Ч.С</t>
  </si>
  <si>
    <t xml:space="preserve">Сарыглар Н.Ч       </t>
  </si>
  <si>
    <t>Подпрограмма "Безопасность образовательных учреждений"</t>
  </si>
  <si>
    <t>На материальную помощь выпускникам-участникам ОРВО</t>
  </si>
  <si>
    <t xml:space="preserve"> Предусмотрено 50,0 тыс рублей для поддержки детей из многодетных семьей. (материальная помощь выпускникам- участникам ОРВО общеобразовательных учреждений)</t>
  </si>
  <si>
    <t>Акарацидная обработка, дезинсекция и дератизация, сан/гигиеническое  исследование</t>
  </si>
  <si>
    <t>Ондар К.В</t>
  </si>
  <si>
    <t>Монгуш О.О</t>
  </si>
  <si>
    <t xml:space="preserve"> Подпрограмма "В каждой семье - не менее одного ребенка с высшим образованием на 2019-2021гг"</t>
  </si>
  <si>
    <t>Первоначальный бюджет на 2021г</t>
  </si>
  <si>
    <t>Уточненный бюджет 2021г</t>
  </si>
  <si>
    <t>Жуков Т.С</t>
  </si>
  <si>
    <t>Подпрограмма "Эффективный учитель-успешный ученик на 2019-2021гг"</t>
  </si>
  <si>
    <t>Начальник:</t>
  </si>
  <si>
    <t xml:space="preserve">7500-ученик года, 9950- Дангына и Тажы, 11520- город мастеров. Конкурс проведен на базе МБОУ СОШ №2 имени Т.Б.Куулар п.г.т.Каа-Хем Кызылского кожууна.Из Сут-Хольского кожууна участвовали 17 учащихся по 10 номинациям.Призовые места заняли Монгуш Алдын-Сай заняла 2-место в номинации "Игрушка",Сарыглар Сухбат занял 1-место в номинации "Лепка", Монгуш Сайзума заняла 1-место в номинации "Лепка" среди 9-11 классов,Тулуш Анита заняла 2-место в номинации "Игрушка" 
</t>
  </si>
  <si>
    <t>Биатлон-6600, хуреш-13440, 20000- волейбол награждение, 23040-волейбол, 9920- кэс-баскет, 25440-баскетбол, 1440- зональное соревн. в Чадане, 8400-КЭС-Баскет</t>
  </si>
  <si>
    <t xml:space="preserve">  Данная программа направлена на укрепление здоровья детей. Снижение заболеваемости за счет внедрения полноценного рационального питания. Из них на продукты питания МБДОУ "Чинчи" предусмотрено 351,0 тыс рублей, на новогодние утренники детей   - 40,0 тыс рублей. Всего профинансировано 160,0 тыс рублей за 4 месяца 2021г</t>
  </si>
  <si>
    <t>Во исполнение постановления Правительства Республики Тыва от 07 декабря 2009 г №601 «Опорядке организации отдыха и оздоровления детей в Республике Тыва» в 2021 году по линии Управления образования утвержден реестр 7 летних пришкольных лагерей с общим охватом 510 детей в возрасте от 7 до 18 лет. Объем финансирования в 2021 году составило: 263 тыс. руб., который предусмотрен на оплату оказанных услуг по акарицидной обработке территорий и дератизационные работы в зданиях ОУ. Аккарацидная обработка-112,867 руб, дезинсекция и дератизация-31,063 руб, лабораторно-инструментальные исследование в рамках производств.контроля -104,070 руб, медикаменты-15,0 тыс руб. Заключены договора с ФГУЗ "Центр гигиены и эпидемиологии в РТ" и ИП Ондар А.А, Ондар А.С</t>
  </si>
  <si>
    <t>Оценка исполнения мероприятий КЦП Сут-Хольского кожууна на 31.05.2021г</t>
  </si>
  <si>
    <t xml:space="preserve">  Приобретены запасные части для автомашины УО-10 тыс рублей, 3,0- предрейсовый и послерейсовый осмотр водителя, медицинские осмотры-21,22 рублей. Приобретены строительные материалы для ремонта кабинетов "Тоска роста" Кара-Чыраанской и Хор-Тайгинской СОШ- 200,0 тыс рублей, мебель для кабинетов "ЦОС" Бора-Тайгинской и Ак-Дашской СОШ-200,0 тыс рублей, запчасть-15,0 тыс.рублей Бора-Тайгинской СОШ, тахограф-15,0 тыс руб Кара-Чыраанской СОШ, за услуги кнопки тревожной сигнализации-43,8 тыс руб МБДОУ Чинчи с.СА, на закупку колосника  ПК "Салгал"-4,0 руб, для  школ-38,0 тыс руб, дезинфцирующие средства школам-110,0 тыс руб, приобретены центробежные насосы-25,0 рублей Бора-Тайга СОШ, 25,0 Суг-Аксы СОШ, оборудование для медкабинета-20,0 руб Суг-Аксы СОШ. Для проведения ЕГЭ выделены: 100,0 руб на ГСМ для перевозки членов ГЭК и доставка экзаменационных материалов, 34,049 оргтехника, 12,395-тонер, 1,1-медикаменты, 13,056-дезсредства, 14,4- канцтовары.</t>
  </si>
  <si>
    <t>Исполнено на 31.05.2021г</t>
  </si>
  <si>
    <t xml:space="preserve">40,0- учитель года, 2,4-ученик года, 10,5-КПК  Муниципальный   куратор федерального проекта "500+" ( Монгуш О.О) и школьные кураторы  Сат А.А и Монгуш Д.Д  прошли  трехдневную стажировку , организованную   Красноярским  институтом развития  образования по теме "Стратегии   методической помощи   школам с низкими  образовательными результатами"; 7,0-олимпиада,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</si>
</sst>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164" fontId="9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topLeftCell="A7" zoomScaleNormal="100" zoomScaleSheetLayoutView="90" workbookViewId="0">
      <selection activeCell="G9" sqref="G9"/>
    </sheetView>
  </sheetViews>
  <sheetFormatPr defaultColWidth="9.140625" defaultRowHeight="12.75" x14ac:dyDescent="0.25"/>
  <cols>
    <col min="1" max="1" width="5.28515625" style="5" customWidth="1"/>
    <col min="2" max="2" width="14.42578125" style="5" customWidth="1"/>
    <col min="3" max="3" width="22.5703125" style="5" customWidth="1"/>
    <col min="4" max="4" width="23" style="5" customWidth="1"/>
    <col min="5" max="5" width="9.85546875" style="5" customWidth="1"/>
    <col min="6" max="6" width="10.42578125" style="5" customWidth="1"/>
    <col min="7" max="7" width="10.140625" style="5" customWidth="1"/>
    <col min="8" max="8" width="8" style="5" customWidth="1"/>
    <col min="9" max="9" width="61" style="5" customWidth="1"/>
    <col min="10" max="10" width="11.28515625" style="5" customWidth="1"/>
    <col min="11" max="11" width="27.42578125" style="5" customWidth="1"/>
    <col min="12" max="16384" width="9.140625" style="5"/>
  </cols>
  <sheetData>
    <row r="2" spans="1:11" ht="14.25" x14ac:dyDescent="0.25">
      <c r="A2" s="25" t="s">
        <v>42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4.25" x14ac:dyDescent="0.25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</row>
    <row r="4" spans="1:11" x14ac:dyDescent="0.25">
      <c r="A4" s="3"/>
      <c r="B4" s="3"/>
      <c r="C4" s="27" t="s">
        <v>4</v>
      </c>
      <c r="D4" s="27"/>
      <c r="E4" s="27"/>
      <c r="F4" s="27"/>
      <c r="G4" s="27"/>
      <c r="H4" s="27"/>
      <c r="I4" s="27"/>
      <c r="J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x14ac:dyDescent="0.25">
      <c r="I6" s="28" t="s">
        <v>5</v>
      </c>
      <c r="J6" s="28"/>
    </row>
    <row r="7" spans="1:11" ht="71.25" customHeight="1" x14ac:dyDescent="0.25">
      <c r="A7" s="6" t="s">
        <v>0</v>
      </c>
      <c r="B7" s="2" t="s">
        <v>9</v>
      </c>
      <c r="C7" s="2" t="s">
        <v>10</v>
      </c>
      <c r="D7" s="2" t="s">
        <v>11</v>
      </c>
      <c r="E7" s="2" t="s">
        <v>33</v>
      </c>
      <c r="F7" s="2" t="s">
        <v>34</v>
      </c>
      <c r="G7" s="2" t="s">
        <v>44</v>
      </c>
      <c r="H7" s="2" t="s">
        <v>1</v>
      </c>
      <c r="I7" s="2" t="s">
        <v>12</v>
      </c>
      <c r="J7" s="2" t="s">
        <v>2</v>
      </c>
      <c r="K7" s="2" t="s">
        <v>14</v>
      </c>
    </row>
    <row r="8" spans="1:11" ht="161.25" customHeight="1" x14ac:dyDescent="0.3">
      <c r="A8" s="6">
        <v>1</v>
      </c>
      <c r="B8" s="2" t="s">
        <v>23</v>
      </c>
      <c r="C8" s="2" t="s">
        <v>15</v>
      </c>
      <c r="D8" s="2" t="s">
        <v>29</v>
      </c>
      <c r="E8" s="8">
        <v>263</v>
      </c>
      <c r="F8" s="8">
        <v>263</v>
      </c>
      <c r="G8" s="22">
        <v>263</v>
      </c>
      <c r="H8" s="8">
        <f t="shared" ref="H8" si="0">+G8/F8*100</f>
        <v>100</v>
      </c>
      <c r="I8" s="2" t="s">
        <v>41</v>
      </c>
      <c r="J8" s="16">
        <f>+F8-G8</f>
        <v>0</v>
      </c>
      <c r="K8" s="21"/>
    </row>
    <row r="9" spans="1:11" ht="104.25" customHeight="1" x14ac:dyDescent="0.25">
      <c r="A9" s="6">
        <v>2</v>
      </c>
      <c r="B9" s="2" t="s">
        <v>24</v>
      </c>
      <c r="C9" s="2" t="s">
        <v>16</v>
      </c>
      <c r="D9" s="2" t="s">
        <v>17</v>
      </c>
      <c r="E9" s="8">
        <v>80</v>
      </c>
      <c r="F9" s="11">
        <v>80</v>
      </c>
      <c r="G9" s="12">
        <f>28.97+13.2</f>
        <v>42.17</v>
      </c>
      <c r="H9" s="11">
        <f>+G9/F9*100</f>
        <v>52.712500000000006</v>
      </c>
      <c r="I9" s="15" t="s">
        <v>38</v>
      </c>
      <c r="J9" s="17">
        <f>+F9-G9</f>
        <v>37.83</v>
      </c>
      <c r="K9" s="1"/>
    </row>
    <row r="10" spans="1:11" ht="201" customHeight="1" x14ac:dyDescent="0.25">
      <c r="A10" s="6">
        <v>3</v>
      </c>
      <c r="B10" s="2" t="s">
        <v>22</v>
      </c>
      <c r="C10" s="13" t="s">
        <v>26</v>
      </c>
      <c r="D10" s="2"/>
      <c r="E10" s="11">
        <v>3790</v>
      </c>
      <c r="F10" s="11">
        <v>3790</v>
      </c>
      <c r="G10" s="11">
        <f>10+3+21.22+200+200+15+15+43.8+4+38+110+25+25+20+34.049+100+12.395+1.1+13.056+14.4</f>
        <v>905.02</v>
      </c>
      <c r="H10" s="11">
        <f>+G10/F10*100</f>
        <v>23.87915567282322</v>
      </c>
      <c r="I10" s="7" t="s">
        <v>43</v>
      </c>
      <c r="J10" s="18">
        <f>+F10-G10</f>
        <v>2884.98</v>
      </c>
      <c r="K10" s="1"/>
    </row>
    <row r="11" spans="1:11" ht="46.5" customHeight="1" x14ac:dyDescent="0.25">
      <c r="A11" s="6">
        <v>4</v>
      </c>
      <c r="B11" s="2" t="s">
        <v>30</v>
      </c>
      <c r="C11" s="2" t="s">
        <v>18</v>
      </c>
      <c r="D11" s="2" t="s">
        <v>17</v>
      </c>
      <c r="E11" s="8">
        <v>120</v>
      </c>
      <c r="F11" s="8">
        <v>120</v>
      </c>
      <c r="G11" s="19">
        <f>99.88+8.4</f>
        <v>108.28</v>
      </c>
      <c r="H11" s="8">
        <f>+G11/F11*100</f>
        <v>90.233333333333334</v>
      </c>
      <c r="I11" s="2" t="s">
        <v>39</v>
      </c>
      <c r="J11" s="12">
        <f>+F11-G11</f>
        <v>11.719999999999999</v>
      </c>
      <c r="K11" s="1"/>
    </row>
    <row r="12" spans="1:11" ht="79.5" customHeight="1" x14ac:dyDescent="0.25">
      <c r="A12" s="6">
        <v>5</v>
      </c>
      <c r="B12" s="2" t="s">
        <v>31</v>
      </c>
      <c r="C12" s="13" t="s">
        <v>36</v>
      </c>
      <c r="D12" s="2" t="s">
        <v>17</v>
      </c>
      <c r="E12" s="8">
        <v>100</v>
      </c>
      <c r="F12" s="8">
        <v>100</v>
      </c>
      <c r="G12" s="11">
        <v>59.9</v>
      </c>
      <c r="H12" s="11">
        <f>+G12/F12*100</f>
        <v>59.9</v>
      </c>
      <c r="I12" s="2" t="s">
        <v>45</v>
      </c>
      <c r="J12" s="17">
        <f>+F12-G12</f>
        <v>40.1</v>
      </c>
      <c r="K12" s="1"/>
    </row>
    <row r="13" spans="1:11" ht="65.25" customHeight="1" x14ac:dyDescent="0.25">
      <c r="A13" s="6">
        <v>6</v>
      </c>
      <c r="B13" s="2" t="s">
        <v>24</v>
      </c>
      <c r="C13" s="13" t="s">
        <v>32</v>
      </c>
      <c r="D13" s="2" t="s">
        <v>27</v>
      </c>
      <c r="E13" s="8">
        <v>50</v>
      </c>
      <c r="F13" s="8">
        <v>50</v>
      </c>
      <c r="G13" s="11">
        <v>11.24</v>
      </c>
      <c r="H13" s="2">
        <f t="shared" ref="H13:H14" si="1">+G13/F13*100</f>
        <v>22.48</v>
      </c>
      <c r="I13" s="2" t="s">
        <v>28</v>
      </c>
      <c r="J13" s="17">
        <f t="shared" ref="J13" si="2">+F13-G13</f>
        <v>38.76</v>
      </c>
      <c r="K13" s="1"/>
    </row>
    <row r="14" spans="1:11" ht="99.75" customHeight="1" x14ac:dyDescent="0.25">
      <c r="A14" s="6">
        <v>7</v>
      </c>
      <c r="B14" s="2" t="s">
        <v>25</v>
      </c>
      <c r="C14" s="14" t="s">
        <v>21</v>
      </c>
      <c r="D14" s="2" t="s">
        <v>19</v>
      </c>
      <c r="E14" s="8">
        <v>391</v>
      </c>
      <c r="F14" s="8">
        <v>391</v>
      </c>
      <c r="G14" s="8">
        <v>160</v>
      </c>
      <c r="H14" s="8">
        <f t="shared" si="1"/>
        <v>40.92071611253197</v>
      </c>
      <c r="I14" s="2" t="s">
        <v>40</v>
      </c>
      <c r="J14" s="16">
        <f>+F14-G14</f>
        <v>231</v>
      </c>
      <c r="K14" s="1"/>
    </row>
    <row r="15" spans="1:11" ht="24.75" customHeight="1" x14ac:dyDescent="0.25">
      <c r="A15" s="6"/>
      <c r="B15" s="2"/>
      <c r="C15" s="2" t="s">
        <v>3</v>
      </c>
      <c r="D15" s="2"/>
      <c r="E15" s="2">
        <f>SUM(E8:E14)</f>
        <v>4794</v>
      </c>
      <c r="F15" s="2">
        <f t="shared" ref="F15:G15" si="3">SUM(F8:F14)</f>
        <v>4794</v>
      </c>
      <c r="G15" s="2">
        <f t="shared" si="3"/>
        <v>1549.6100000000001</v>
      </c>
      <c r="H15" s="8">
        <f>G15/F15*100</f>
        <v>32.323946599916567</v>
      </c>
      <c r="I15" s="2"/>
      <c r="J15" s="2">
        <f>SUM(J8:J14)</f>
        <v>3244.39</v>
      </c>
      <c r="K15" s="1"/>
    </row>
    <row r="16" spans="1:11" ht="28.5" customHeight="1" x14ac:dyDescent="0.25">
      <c r="C16" s="9" t="s">
        <v>37</v>
      </c>
      <c r="D16" s="9"/>
      <c r="E16" s="9"/>
      <c r="F16" s="20"/>
      <c r="G16" s="9"/>
      <c r="H16" s="23" t="s">
        <v>35</v>
      </c>
      <c r="I16" s="23"/>
    </row>
    <row r="17" spans="3:9" ht="15" x14ac:dyDescent="0.25">
      <c r="C17" s="9"/>
      <c r="D17" s="9"/>
      <c r="E17" s="9"/>
      <c r="F17" s="9" t="s">
        <v>7</v>
      </c>
      <c r="G17" s="9"/>
      <c r="H17" s="24" t="s">
        <v>8</v>
      </c>
      <c r="I17" s="24"/>
    </row>
    <row r="18" spans="3:9" ht="15" x14ac:dyDescent="0.25">
      <c r="C18" s="9"/>
      <c r="D18" s="9"/>
      <c r="E18" s="9"/>
      <c r="F18" s="9"/>
      <c r="G18" s="9"/>
      <c r="H18" s="10"/>
      <c r="I18" s="10"/>
    </row>
    <row r="19" spans="3:9" ht="15" x14ac:dyDescent="0.25">
      <c r="C19" s="9" t="s">
        <v>6</v>
      </c>
      <c r="D19" s="9"/>
      <c r="E19" s="9"/>
      <c r="F19" s="20"/>
      <c r="G19" s="9"/>
      <c r="H19" s="23" t="s">
        <v>20</v>
      </c>
      <c r="I19" s="23"/>
    </row>
    <row r="20" spans="3:9" ht="15" x14ac:dyDescent="0.25">
      <c r="C20" s="9"/>
      <c r="D20" s="9"/>
      <c r="E20" s="9"/>
      <c r="F20" s="9" t="s">
        <v>7</v>
      </c>
      <c r="G20" s="9"/>
      <c r="H20" s="24" t="s">
        <v>8</v>
      </c>
      <c r="I20" s="24"/>
    </row>
    <row r="21" spans="3:9" x14ac:dyDescent="0.25">
      <c r="H21" s="4"/>
    </row>
  </sheetData>
  <mergeCells count="8">
    <mergeCell ref="H19:I19"/>
    <mergeCell ref="H20:I20"/>
    <mergeCell ref="A2:J2"/>
    <mergeCell ref="A3:J3"/>
    <mergeCell ref="C4:I4"/>
    <mergeCell ref="I6:J6"/>
    <mergeCell ref="H16:I16"/>
    <mergeCell ref="H17:I17"/>
  </mergeCells>
  <printOptions horizontalCentered="1"/>
  <pageMargins left="0.39370078740157483" right="0.39370078740157483" top="0.59055118110236227" bottom="0" header="0" footer="0"/>
  <pageSetup paperSize="9" scale="65" orientation="landscape" r:id="rId1"/>
  <rowBreaks count="1" manualBreakCount="1">
    <brk id="1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01.06.21г </vt:lpstr>
      <vt:lpstr>'01.06.21г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2021-06-09T10:14:39Z</dcterms:modified>
</cp:coreProperties>
</file>